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1\"/>
    </mc:Choice>
  </mc:AlternateContent>
  <bookViews>
    <workbookView xWindow="0" yWindow="0" windowWidth="28800" windowHeight="12030"/>
  </bookViews>
  <sheets>
    <sheet name="Forma2S_1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2" l="1"/>
  <c r="E28" i="2"/>
  <c r="E25" i="2"/>
  <c r="E23" i="2"/>
  <c r="E22" i="2"/>
  <c r="E18" i="2"/>
  <c r="E15" i="2"/>
  <c r="E14" i="2"/>
  <c r="E13" i="2"/>
  <c r="E10" i="2" s="1"/>
  <c r="E19" i="2" s="1"/>
  <c r="E12" i="2"/>
  <c r="E11" i="2"/>
  <c r="E21" i="2" l="1"/>
  <c r="E30" i="2" s="1"/>
  <c r="E31" i="2"/>
  <c r="E33" i="2" s="1"/>
  <c r="E35" i="2" s="1"/>
</calcChain>
</file>

<file path=xl/sharedStrings.xml><?xml version="1.0" encoding="utf-8"?>
<sst xmlns="http://schemas.openxmlformats.org/spreadsheetml/2006/main" count="61" uniqueCount="61">
  <si>
    <t>manatla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</si>
  <si>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</si>
  <si>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</si>
  <si>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</si>
  <si>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</si>
  <si>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</si>
  <si>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</si>
  <si>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</si>
  <si>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</si>
  <si>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</si>
  <si>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B1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</si>
  <si>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</si>
  <si>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</si>
  <si>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</si>
  <si>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</si>
  <si>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</si>
  <si>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</si>
  <si>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</si>
  <si>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</si>
  <si>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</si>
  <si>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D1</t>
  </si>
  <si>
    <t>E1</t>
  </si>
  <si>
    <t>Forma № 2S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</si>
  <si>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</t>
  </si>
  <si>
    <t>SIĞORTAÇININ (TƏKRARSIĞORTAÇININ) və HÜQUQİ ŞƏXS SIĞORTA BROKERİNİN MƏNFƏƏT və ZƏRƏRİ HAQQINDA HESABAT (rüblük və illik)</t>
  </si>
  <si>
    <t xml:space="preserve"> ilin əvvəlindən artan yekunla</t>
  </si>
  <si>
    <t>Gəlirlər</t>
  </si>
  <si>
    <t>Məbləğ</t>
  </si>
  <si>
    <t>Əsas əməliyyat gəliri:</t>
  </si>
  <si>
    <t xml:space="preserve">                            birbaşa sığorta üzrə sığorta haqları</t>
  </si>
  <si>
    <t xml:space="preserve">                            təkrarsığorta üzrə təkrarsığorta haqları</t>
  </si>
  <si>
    <t xml:space="preserve">                             sığorta ödənişlərində təkrarsığortaçıların payı üzrə </t>
  </si>
  <si>
    <t xml:space="preserve">                             təkrarsığortaya verilmiş müqavilələr üzrə komissyon
                             muzdlar üzrə</t>
  </si>
  <si>
    <t>Xalis sığorta ehtiyatlarının dəyişməsi (müsbət və ya mənfi)</t>
  </si>
  <si>
    <t xml:space="preserve">İnvestisiya gəlirləri üzrə </t>
  </si>
  <si>
    <t>Subroqasiya gəlirləri</t>
  </si>
  <si>
    <t xml:space="preserve">Sair gəlirlər </t>
  </si>
  <si>
    <t>CƏMİ  GƏLİRLƏR</t>
  </si>
  <si>
    <t>Xərclər</t>
  </si>
  <si>
    <t>Əsas əməliyyat xərcləri:</t>
  </si>
  <si>
    <t xml:space="preserve">                             sığorta ödənişləri və sığorta məbləğləri üzrə</t>
  </si>
  <si>
    <t xml:space="preserve">                             qaytarılan sığorta haqları üzrə</t>
  </si>
  <si>
    <t xml:space="preserve">                             tənzimləmə xərcləri</t>
  </si>
  <si>
    <t xml:space="preserve">                             təkrarsığortaya verilmiş sığorta haqları üzrə</t>
  </si>
  <si>
    <t xml:space="preserve">                             qarşısıalınma tədbirləri fonduna ayırmalar üzrə</t>
  </si>
  <si>
    <t xml:space="preserve">                             sığorta fəaliyyəti üzrə sair xərclər </t>
  </si>
  <si>
    <t xml:space="preserve">İşlərin aparılması xərcləri </t>
  </si>
  <si>
    <t xml:space="preserve">Sair xərclər </t>
  </si>
  <si>
    <t>CƏMİ  XƏRCLƏR</t>
  </si>
  <si>
    <t>Maliyyə mənfəəti (zərəri)</t>
  </si>
  <si>
    <t>Mənfəətin nizamnamə kapitalına yönəldilən hissəsi</t>
  </si>
  <si>
    <t>Vergiqoyulmadan əvvəl mənfəət (zərər)</t>
  </si>
  <si>
    <t>Mənfəət vergisi</t>
  </si>
  <si>
    <t>Hesabat dövründə xalis mənfəət (zərər)</t>
  </si>
  <si>
    <r>
      <t xml:space="preserve">Sığortaçının (təkrarsığortaçının) və ya sığorta brokerinin adı </t>
    </r>
    <r>
      <rPr>
        <b/>
        <i/>
        <u/>
        <sz val="11"/>
        <color indexed="8"/>
        <rFont val="Times New Roman"/>
        <family val="1"/>
        <charset val="204"/>
      </rPr>
      <t xml:space="preserve"> AZƏRBAYCAN RESPUBLİKASI DÖVLƏT SIĞORTA KOMMERSİYA ŞİRKƏTİ</t>
    </r>
  </si>
  <si>
    <r>
      <t xml:space="preserve">Hesabat dövrü      </t>
    </r>
    <r>
      <rPr>
        <b/>
        <i/>
        <u/>
        <sz val="11"/>
        <color indexed="8"/>
        <rFont val="Times New Roman"/>
        <family val="1"/>
        <charset val="204"/>
      </rPr>
      <t xml:space="preserve">     01  YANVAR   2021-ci il tarixə</t>
    </r>
  </si>
  <si>
    <t>f</t>
  </si>
  <si>
    <t>E2</t>
  </si>
  <si>
    <t>E3</t>
  </si>
  <si>
    <t>E4</t>
  </si>
  <si>
    <t>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</si>
</sst>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4" fontId="11" fillId="0" borderId="0" xfId="0" applyNumberFormat="1" applyFont="1" applyAlignment="1" applyProtection="1">
      <alignment horizontal="center" vertical="center" wrapText="1"/>
      <protection locked="0"/>
    </xf>
    <xf numFmtId="4" fontId="13" fillId="0" borderId="0" xfId="0" applyNumberFormat="1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12" fillId="4" borderId="2" xfId="0" applyNumberFormat="1" applyFont="1" applyFill="1" applyBorder="1" applyAlignment="1" applyProtection="1">
      <alignment horizontal="center" vertical="center"/>
      <protection locked="0"/>
    </xf>
    <xf numFmtId="4" fontId="12" fillId="4" borderId="10" xfId="0" applyNumberFormat="1" applyFont="1" applyFill="1" applyBorder="1" applyAlignment="1" applyProtection="1">
      <alignment horizontal="center" vertical="center"/>
      <protection locked="0"/>
    </xf>
    <xf numFmtId="0" fontId="10" fillId="6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6" xfId="0" applyFont="1" applyBorder="1" applyAlignment="1">
      <alignment vertical="center" wrapText="1"/>
    </xf>
    <xf numFmtId="4" fontId="10" fillId="5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4" fontId="12" fillId="3" borderId="2" xfId="0" applyNumberFormat="1" applyFont="1" applyFill="1" applyBorder="1" applyAlignment="1">
      <alignment horizontal="center" vertical="center"/>
    </xf>
    <xf numFmtId="4" fontId="12" fillId="3" borderId="10" xfId="0" applyNumberFormat="1" applyFont="1" applyFill="1" applyBorder="1" applyAlignment="1">
      <alignment horizontal="center" vertical="center"/>
    </xf>
    <xf numFmtId="4" fontId="12" fillId="4" borderId="2" xfId="1" applyNumberFormat="1" applyFont="1" applyFill="1" applyBorder="1" applyAlignment="1" applyProtection="1">
      <alignment horizontal="center" vertical="center"/>
      <protection locked="0"/>
    </xf>
    <xf numFmtId="4" fontId="12" fillId="4" borderId="10" xfId="1" applyNumberFormat="1" applyFont="1" applyFill="1" applyBorder="1" applyAlignment="1" applyProtection="1">
      <alignment horizontal="center" vertical="center"/>
      <protection locked="0"/>
    </xf>
    <xf numFmtId="4" fontId="10" fillId="6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4" fontId="12" fillId="5" borderId="2" xfId="0" applyNumberFormat="1" applyFont="1" applyFill="1" applyBorder="1" applyAlignment="1" applyProtection="1">
      <alignment horizontal="center" vertical="center"/>
      <protection locked="0"/>
    </xf>
    <xf numFmtId="4" fontId="12" fillId="5" borderId="10" xfId="0" applyNumberFormat="1" applyFont="1" applyFill="1" applyBorder="1" applyAlignment="1" applyProtection="1">
      <alignment horizontal="center" vertical="center"/>
      <protection locked="0"/>
    </xf>
    <xf numFmtId="4" fontId="10" fillId="3" borderId="4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3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madova.tamella\Desktop\TOMA\tamella\Finance\Account\31032020\17_Hesabat_Forma_1S_2S_12_23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1S"/>
      <sheetName val="Forma2S_I"/>
      <sheetName val="Forma2S_II"/>
      <sheetName val="Forma12"/>
      <sheetName val="Forma13"/>
      <sheetName val="Forma14"/>
      <sheetName val="Forma15_I"/>
      <sheetName val="Forma15_II"/>
      <sheetName val="Forma16"/>
      <sheetName val="Forma17"/>
      <sheetName val="Forma18"/>
      <sheetName val="Forma19"/>
      <sheetName val="Forma20"/>
      <sheetName val="Forma21"/>
      <sheetName val="Forma23"/>
      <sheetName val="Forma23_1"/>
    </sheetNames>
    <sheetDataSet>
      <sheetData sheetId="0">
        <row r="48">
          <cell r="H48">
            <v>4351137.24</v>
          </cell>
          <cell r="I48">
            <v>17497737.18</v>
          </cell>
        </row>
        <row r="74">
          <cell r="H74">
            <v>15042729.75</v>
          </cell>
          <cell r="I74">
            <v>29694726.23</v>
          </cell>
        </row>
      </sheetData>
      <sheetData sheetId="1">
        <row r="35">
          <cell r="E35">
            <v>1918934.099999994</v>
          </cell>
        </row>
      </sheetData>
      <sheetData sheetId="2"/>
      <sheetData sheetId="3">
        <row r="91">
          <cell r="H91">
            <v>55757064</v>
          </cell>
        </row>
      </sheetData>
      <sheetData sheetId="4">
        <row r="93">
          <cell r="F93">
            <v>38331</v>
          </cell>
          <cell r="M93">
            <v>33546726</v>
          </cell>
        </row>
      </sheetData>
      <sheetData sheetId="5">
        <row r="66">
          <cell r="F66">
            <v>6522060</v>
          </cell>
        </row>
      </sheetData>
      <sheetData sheetId="6">
        <row r="386">
          <cell r="N386">
            <v>34174746.229999997</v>
          </cell>
          <cell r="O386">
            <v>1182</v>
          </cell>
          <cell r="P386">
            <v>3762727.9600000004</v>
          </cell>
          <cell r="Q386">
            <v>0</v>
          </cell>
          <cell r="T386">
            <v>22311271.870000005</v>
          </cell>
          <cell r="U386">
            <v>0</v>
          </cell>
        </row>
      </sheetData>
      <sheetData sheetId="7">
        <row r="236">
          <cell r="J236">
            <v>0</v>
          </cell>
          <cell r="K236">
            <v>0</v>
          </cell>
        </row>
      </sheetData>
      <sheetData sheetId="8"/>
      <sheetData sheetId="9"/>
      <sheetData sheetId="10"/>
      <sheetData sheetId="11">
        <row r="48">
          <cell r="H48">
            <v>9868346.2599999998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workbookViewId="0">
      <selection activeCell="J3" sqref="J3"/>
    </sheetView>
  </sheetViews>
  <sheetFormatPr defaultRowHeight="15" x14ac:dyDescent="0.25"/>
  <cols>
    <col min="1" max="1" width="5" style="1" customWidth="1"/>
    <col min="2" max="2" width="31.7109375" style="8" customWidth="1"/>
    <col min="3" max="3" width="7.85546875" style="8" customWidth="1"/>
    <col min="4" max="4" width="12.5703125" style="8" customWidth="1"/>
    <col min="5" max="5" width="12.7109375" style="8" customWidth="1"/>
    <col min="6" max="6" width="7.85546875" style="8" customWidth="1"/>
    <col min="7" max="16384" width="9.140625" style="8"/>
  </cols>
  <sheetData>
    <row r="1" spans="1:6" ht="62.25" customHeight="1" x14ac:dyDescent="0.25">
      <c r="A1" s="1" t="s">
        <v>56</v>
      </c>
      <c r="B1" s="10" t="s">
        <v>22</v>
      </c>
      <c r="C1" s="4"/>
      <c r="D1" s="38" t="s">
        <v>23</v>
      </c>
      <c r="E1" s="38"/>
      <c r="F1" s="38"/>
    </row>
    <row r="2" spans="1:6" x14ac:dyDescent="0.25">
      <c r="B2" s="11"/>
      <c r="C2" s="4"/>
      <c r="D2" s="3"/>
      <c r="E2" s="3"/>
      <c r="F2" s="3"/>
    </row>
    <row r="3" spans="1:6" ht="54.75" customHeight="1" x14ac:dyDescent="0.25">
      <c r="B3" s="39" t="s">
        <v>24</v>
      </c>
      <c r="C3" s="39"/>
      <c r="D3" s="39"/>
      <c r="E3" s="39"/>
      <c r="F3" s="39"/>
    </row>
    <row r="4" spans="1:6" ht="3.75" customHeight="1" x14ac:dyDescent="0.25">
      <c r="B4" s="12"/>
      <c r="C4" s="12"/>
      <c r="D4" s="12"/>
      <c r="E4" s="12"/>
      <c r="F4" s="12"/>
    </row>
    <row r="5" spans="1:6" ht="34.5" customHeight="1" x14ac:dyDescent="0.25">
      <c r="B5" s="40" t="s">
        <v>54</v>
      </c>
      <c r="C5" s="40"/>
      <c r="D5" s="40"/>
      <c r="E5" s="40"/>
      <c r="F5" s="40"/>
    </row>
    <row r="6" spans="1:6" x14ac:dyDescent="0.25">
      <c r="B6" s="41" t="s">
        <v>55</v>
      </c>
      <c r="C6" s="41"/>
      <c r="D6" s="41"/>
      <c r="E6" s="41"/>
      <c r="F6" s="41"/>
    </row>
    <row r="7" spans="1:6" x14ac:dyDescent="0.25">
      <c r="B7" s="42" t="s">
        <v>25</v>
      </c>
      <c r="C7" s="43"/>
      <c r="D7" s="43"/>
      <c r="E7" s="2"/>
      <c r="F7" s="2"/>
    </row>
    <row r="8" spans="1:6" x14ac:dyDescent="0.25">
      <c r="B8" s="13"/>
      <c r="C8" s="4"/>
      <c r="D8" s="4"/>
      <c r="E8" s="14"/>
      <c r="F8" s="15" t="s">
        <v>0</v>
      </c>
    </row>
    <row r="9" spans="1:6" ht="15.75" customHeight="1" x14ac:dyDescent="0.25">
      <c r="B9" s="44" t="s">
        <v>26</v>
      </c>
      <c r="C9" s="44"/>
      <c r="D9" s="44"/>
      <c r="E9" s="45" t="s">
        <v>27</v>
      </c>
      <c r="F9" s="46"/>
    </row>
    <row r="10" spans="1:6" ht="15.75" x14ac:dyDescent="0.25">
      <c r="A10" s="1" t="s">
        <v>1</v>
      </c>
      <c r="B10" s="6" t="s">
        <v>28</v>
      </c>
      <c r="C10" s="7"/>
      <c r="D10" s="16"/>
      <c r="E10" s="31">
        <f>SUM(E11:E14)</f>
        <v>81831063.829999998</v>
      </c>
      <c r="F10" s="32"/>
    </row>
    <row r="11" spans="1:6" ht="15.75" x14ac:dyDescent="0.25">
      <c r="A11" s="1" t="s">
        <v>2</v>
      </c>
      <c r="B11" s="17" t="s">
        <v>29</v>
      </c>
      <c r="C11" s="7"/>
      <c r="D11" s="16"/>
      <c r="E11" s="31">
        <f>[1]Forma12!H91</f>
        <v>55757064</v>
      </c>
      <c r="F11" s="32"/>
    </row>
    <row r="12" spans="1:6" ht="15.75" x14ac:dyDescent="0.25">
      <c r="A12" s="1" t="s">
        <v>3</v>
      </c>
      <c r="B12" s="17" t="s">
        <v>30</v>
      </c>
      <c r="C12" s="7"/>
      <c r="D12" s="16"/>
      <c r="E12" s="31">
        <f>[1]Forma15_II!J236+[1]Forma15_II!K236</f>
        <v>0</v>
      </c>
      <c r="F12" s="32"/>
    </row>
    <row r="13" spans="1:6" ht="15" customHeight="1" x14ac:dyDescent="0.25">
      <c r="A13" s="1" t="s">
        <v>4</v>
      </c>
      <c r="B13" s="47" t="s">
        <v>31</v>
      </c>
      <c r="C13" s="48"/>
      <c r="D13" s="49"/>
      <c r="E13" s="31">
        <f>[1]Forma15_I!T386+[1]Forma15_I!U386</f>
        <v>22311271.870000005</v>
      </c>
      <c r="F13" s="32"/>
    </row>
    <row r="14" spans="1:6" ht="24.75" customHeight="1" x14ac:dyDescent="0.25">
      <c r="A14" s="1" t="s">
        <v>5</v>
      </c>
      <c r="B14" s="47" t="s">
        <v>32</v>
      </c>
      <c r="C14" s="48"/>
      <c r="D14" s="49"/>
      <c r="E14" s="31">
        <f>[1]Forma15_I!P386+[1]Forma15_I!Q386</f>
        <v>3762727.9600000004</v>
      </c>
      <c r="F14" s="32"/>
    </row>
    <row r="15" spans="1:6" ht="15.75" x14ac:dyDescent="0.25">
      <c r="A15" s="1" t="s">
        <v>6</v>
      </c>
      <c r="B15" s="6" t="s">
        <v>33</v>
      </c>
      <c r="C15" s="7"/>
      <c r="D15" s="16"/>
      <c r="E15" s="50">
        <f>([1]Forma1S!H74-[1]Forma1S!H48)-([1]Forma1S!I74-[1]Forma1S!I48)</f>
        <v>-1505396.540000001</v>
      </c>
      <c r="F15" s="51"/>
    </row>
    <row r="16" spans="1:6" x14ac:dyDescent="0.25">
      <c r="A16" s="1" t="s">
        <v>7</v>
      </c>
      <c r="B16" s="34" t="s">
        <v>34</v>
      </c>
      <c r="C16" s="35"/>
      <c r="D16" s="36"/>
      <c r="E16" s="37">
        <v>192320.02</v>
      </c>
      <c r="F16" s="37"/>
    </row>
    <row r="17" spans="1:6" ht="15.75" customHeight="1" x14ac:dyDescent="0.25">
      <c r="A17" s="1" t="s">
        <v>8</v>
      </c>
      <c r="B17" s="34" t="s">
        <v>35</v>
      </c>
      <c r="C17" s="35"/>
      <c r="D17" s="36"/>
      <c r="E17" s="37">
        <v>8646.58</v>
      </c>
      <c r="F17" s="37"/>
    </row>
    <row r="18" spans="1:6" x14ac:dyDescent="0.25">
      <c r="A18" s="1" t="s">
        <v>9</v>
      </c>
      <c r="B18" s="18" t="s">
        <v>36</v>
      </c>
      <c r="C18" s="5"/>
      <c r="D18" s="19"/>
      <c r="E18" s="37">
        <f>222+4115+2574+1568525+300</f>
        <v>1575736</v>
      </c>
      <c r="F18" s="37"/>
    </row>
    <row r="19" spans="1:6" ht="15.75" x14ac:dyDescent="0.25">
      <c r="A19" s="1" t="s">
        <v>10</v>
      </c>
      <c r="B19" s="28" t="s">
        <v>37</v>
      </c>
      <c r="C19" s="29"/>
      <c r="D19" s="30"/>
      <c r="E19" s="31">
        <f>E10+E15+E16+E17+E18</f>
        <v>82102369.889999986</v>
      </c>
      <c r="F19" s="32"/>
    </row>
    <row r="20" spans="1:6" ht="16.5" customHeight="1" x14ac:dyDescent="0.25">
      <c r="B20" s="33" t="s">
        <v>38</v>
      </c>
      <c r="C20" s="33"/>
      <c r="D20" s="33"/>
      <c r="E20" s="54"/>
      <c r="F20" s="54"/>
    </row>
    <row r="21" spans="1:6" ht="15" customHeight="1" x14ac:dyDescent="0.25">
      <c r="A21" s="1" t="s">
        <v>11</v>
      </c>
      <c r="B21" s="20" t="s">
        <v>39</v>
      </c>
      <c r="C21" s="9"/>
      <c r="D21" s="9"/>
      <c r="E21" s="31">
        <f>SUM(E22:E27)</f>
        <v>67916325.529999986</v>
      </c>
      <c r="F21" s="32"/>
    </row>
    <row r="22" spans="1:6" ht="18.75" customHeight="1" x14ac:dyDescent="0.25">
      <c r="A22" s="1" t="s">
        <v>12</v>
      </c>
      <c r="B22" s="47" t="s">
        <v>40</v>
      </c>
      <c r="C22" s="55"/>
      <c r="D22" s="56"/>
      <c r="E22" s="31">
        <f>[1]Forma13!M93</f>
        <v>33546726</v>
      </c>
      <c r="F22" s="32"/>
    </row>
    <row r="23" spans="1:6" ht="15.75" x14ac:dyDescent="0.25">
      <c r="A23" s="1" t="s">
        <v>13</v>
      </c>
      <c r="B23" s="17" t="s">
        <v>41</v>
      </c>
      <c r="C23" s="7"/>
      <c r="D23" s="16"/>
      <c r="E23" s="57">
        <f>[1]Forma13!F93</f>
        <v>38331</v>
      </c>
      <c r="F23" s="58"/>
    </row>
    <row r="24" spans="1:6" x14ac:dyDescent="0.25">
      <c r="A24" s="1" t="s">
        <v>14</v>
      </c>
      <c r="B24" s="17" t="s">
        <v>42</v>
      </c>
      <c r="C24" s="7"/>
      <c r="D24" s="16"/>
      <c r="E24" s="59"/>
      <c r="F24" s="59"/>
    </row>
    <row r="25" spans="1:6" ht="17.25" customHeight="1" x14ac:dyDescent="0.25">
      <c r="A25" s="1" t="s">
        <v>15</v>
      </c>
      <c r="B25" s="60" t="s">
        <v>43</v>
      </c>
      <c r="C25" s="61"/>
      <c r="D25" s="62"/>
      <c r="E25" s="31">
        <f>[1]Forma15_I!N386+[1]Forma15_I!O386</f>
        <v>34175928.229999997</v>
      </c>
      <c r="F25" s="32"/>
    </row>
    <row r="26" spans="1:6" ht="15.75" customHeight="1" x14ac:dyDescent="0.25">
      <c r="A26" s="1" t="s">
        <v>16</v>
      </c>
      <c r="B26" s="60" t="s">
        <v>44</v>
      </c>
      <c r="C26" s="61"/>
      <c r="D26" s="62"/>
      <c r="E26" s="37">
        <v>155340.29999999999</v>
      </c>
      <c r="F26" s="37"/>
    </row>
    <row r="27" spans="1:6" ht="15.75" customHeight="1" x14ac:dyDescent="0.25">
      <c r="A27" s="1" t="s">
        <v>17</v>
      </c>
      <c r="B27" s="17" t="s">
        <v>45</v>
      </c>
      <c r="C27" s="21"/>
      <c r="D27" s="22"/>
      <c r="E27" s="59"/>
      <c r="F27" s="59"/>
    </row>
    <row r="28" spans="1:6" ht="15.75" x14ac:dyDescent="0.25">
      <c r="A28" s="1" t="s">
        <v>18</v>
      </c>
      <c r="B28" s="6" t="s">
        <v>46</v>
      </c>
      <c r="C28" s="7"/>
      <c r="D28" s="16"/>
      <c r="E28" s="31">
        <f>[1]Forma19!H48</f>
        <v>9868346.2599999998</v>
      </c>
      <c r="F28" s="32"/>
    </row>
    <row r="29" spans="1:6" x14ac:dyDescent="0.25">
      <c r="A29" s="1" t="s">
        <v>19</v>
      </c>
      <c r="B29" s="6" t="s">
        <v>47</v>
      </c>
      <c r="C29" s="7"/>
      <c r="D29" s="16"/>
      <c r="E29" s="37">
        <f>2437095-E23</f>
        <v>2398764</v>
      </c>
      <c r="F29" s="37"/>
    </row>
    <row r="30" spans="1:6" ht="15.75" x14ac:dyDescent="0.25">
      <c r="A30" s="1" t="s">
        <v>20</v>
      </c>
      <c r="B30" s="28" t="s">
        <v>48</v>
      </c>
      <c r="C30" s="29"/>
      <c r="D30" s="30"/>
      <c r="E30" s="31">
        <f>E21+E28+E29</f>
        <v>80183435.789999992</v>
      </c>
      <c r="F30" s="32"/>
    </row>
    <row r="31" spans="1:6" ht="15.75" x14ac:dyDescent="0.25">
      <c r="A31" s="1" t="s">
        <v>21</v>
      </c>
      <c r="B31" s="23" t="s">
        <v>49</v>
      </c>
      <c r="C31" s="24"/>
      <c r="D31" s="25"/>
      <c r="E31" s="31">
        <f>E19-E30</f>
        <v>1918934.099999994</v>
      </c>
      <c r="F31" s="32"/>
    </row>
    <row r="32" spans="1:6" x14ac:dyDescent="0.25">
      <c r="A32" s="1" t="s">
        <v>57</v>
      </c>
      <c r="B32" s="6" t="s">
        <v>50</v>
      </c>
      <c r="C32" s="7"/>
      <c r="D32" s="16"/>
      <c r="E32" s="59"/>
      <c r="F32" s="59"/>
    </row>
    <row r="33" spans="1:6" ht="15.75" x14ac:dyDescent="0.25">
      <c r="A33" s="1" t="s">
        <v>58</v>
      </c>
      <c r="B33" s="6" t="s">
        <v>51</v>
      </c>
      <c r="C33" s="7"/>
      <c r="D33" s="16"/>
      <c r="E33" s="31">
        <f>E31-E32</f>
        <v>1918934.099999994</v>
      </c>
      <c r="F33" s="32"/>
    </row>
    <row r="34" spans="1:6" x14ac:dyDescent="0.25">
      <c r="A34" s="1" t="s">
        <v>59</v>
      </c>
      <c r="B34" s="6" t="s">
        <v>52</v>
      </c>
      <c r="C34" s="7"/>
      <c r="D34" s="16"/>
      <c r="E34" s="59">
        <v>0</v>
      </c>
      <c r="F34" s="59"/>
    </row>
    <row r="35" spans="1:6" ht="15.75" x14ac:dyDescent="0.25">
      <c r="A35" s="1" t="s">
        <v>60</v>
      </c>
      <c r="B35" s="18" t="s">
        <v>53</v>
      </c>
      <c r="C35" s="5"/>
      <c r="D35" s="19"/>
      <c r="E35" s="52">
        <f>E33-E34</f>
        <v>1918934.099999994</v>
      </c>
      <c r="F35" s="53"/>
    </row>
    <row r="36" spans="1:6" x14ac:dyDescent="0.25">
      <c r="B36" s="7"/>
      <c r="C36" s="7"/>
      <c r="D36" s="7"/>
      <c r="E36" s="26"/>
      <c r="F36" s="26"/>
    </row>
    <row r="37" spans="1:6" x14ac:dyDescent="0.25">
      <c r="B37" s="7"/>
      <c r="C37" s="7"/>
      <c r="D37" s="7"/>
      <c r="E37" s="26"/>
      <c r="F37" s="26"/>
    </row>
    <row r="38" spans="1:6" x14ac:dyDescent="0.25">
      <c r="E38" s="27"/>
      <c r="F38" s="27"/>
    </row>
    <row r="39" spans="1:6" x14ac:dyDescent="0.25">
      <c r="E39" s="27"/>
      <c r="F39" s="27"/>
    </row>
    <row r="40" spans="1:6" x14ac:dyDescent="0.25">
      <c r="E40" s="27"/>
      <c r="F40" s="27"/>
    </row>
    <row r="41" spans="1:6" x14ac:dyDescent="0.25">
      <c r="E41" s="27"/>
      <c r="F41" s="27"/>
    </row>
    <row r="42" spans="1:6" x14ac:dyDescent="0.25">
      <c r="E42" s="27"/>
      <c r="F42" s="27"/>
    </row>
    <row r="43" spans="1:6" x14ac:dyDescent="0.25">
      <c r="E43" s="27"/>
      <c r="F43" s="27"/>
    </row>
    <row r="44" spans="1:6" x14ac:dyDescent="0.25">
      <c r="E44" s="27"/>
      <c r="F44" s="27"/>
    </row>
    <row r="45" spans="1:6" x14ac:dyDescent="0.25">
      <c r="E45" s="27"/>
      <c r="F45" s="27"/>
    </row>
    <row r="46" spans="1:6" x14ac:dyDescent="0.25">
      <c r="E46" s="27"/>
      <c r="F46" s="27"/>
    </row>
    <row r="47" spans="1:6" x14ac:dyDescent="0.25">
      <c r="E47" s="27"/>
      <c r="F47" s="27"/>
    </row>
    <row r="48" spans="1:6" x14ac:dyDescent="0.25">
      <c r="E48" s="27"/>
      <c r="F48" s="27"/>
    </row>
    <row r="49" spans="5:6" x14ac:dyDescent="0.25">
      <c r="E49" s="27"/>
      <c r="F49" s="27"/>
    </row>
    <row r="50" spans="5:6" x14ac:dyDescent="0.25">
      <c r="E50" s="27"/>
      <c r="F50" s="27"/>
    </row>
    <row r="51" spans="5:6" x14ac:dyDescent="0.25">
      <c r="E51" s="27"/>
      <c r="F51" s="27"/>
    </row>
    <row r="52" spans="5:6" x14ac:dyDescent="0.25">
      <c r="E52" s="27"/>
      <c r="F52" s="27"/>
    </row>
    <row r="53" spans="5:6" x14ac:dyDescent="0.25">
      <c r="E53" s="27"/>
      <c r="F53" s="27"/>
    </row>
    <row r="54" spans="5:6" x14ac:dyDescent="0.25">
      <c r="E54" s="27"/>
      <c r="F54" s="27"/>
    </row>
    <row r="55" spans="5:6" x14ac:dyDescent="0.25">
      <c r="E55" s="27"/>
      <c r="F55" s="27"/>
    </row>
    <row r="56" spans="5:6" x14ac:dyDescent="0.25">
      <c r="E56" s="27"/>
      <c r="F56" s="27"/>
    </row>
    <row r="57" spans="5:6" x14ac:dyDescent="0.25">
      <c r="E57" s="27"/>
      <c r="F57" s="27"/>
    </row>
    <row r="58" spans="5:6" x14ac:dyDescent="0.25">
      <c r="E58" s="27"/>
      <c r="F58" s="27"/>
    </row>
    <row r="59" spans="5:6" x14ac:dyDescent="0.25">
      <c r="E59" s="27"/>
      <c r="F59" s="27"/>
    </row>
    <row r="60" spans="5:6" x14ac:dyDescent="0.25">
      <c r="E60" s="27"/>
      <c r="F60" s="27"/>
    </row>
    <row r="61" spans="5:6" x14ac:dyDescent="0.25">
      <c r="E61" s="27"/>
      <c r="F61" s="27"/>
    </row>
    <row r="62" spans="5:6" x14ac:dyDescent="0.25">
      <c r="E62" s="27"/>
      <c r="F62" s="27"/>
    </row>
    <row r="63" spans="5:6" x14ac:dyDescent="0.25">
      <c r="E63" s="27"/>
      <c r="F63" s="27"/>
    </row>
    <row r="64" spans="5:6" x14ac:dyDescent="0.25">
      <c r="E64" s="27"/>
      <c r="F64" s="27"/>
    </row>
    <row r="65" spans="5:6" x14ac:dyDescent="0.25">
      <c r="E65" s="27"/>
      <c r="F65" s="27"/>
    </row>
    <row r="66" spans="5:6" x14ac:dyDescent="0.25">
      <c r="E66" s="27"/>
      <c r="F66" s="27"/>
    </row>
    <row r="67" spans="5:6" x14ac:dyDescent="0.25">
      <c r="E67" s="27"/>
      <c r="F67" s="27"/>
    </row>
    <row r="68" spans="5:6" x14ac:dyDescent="0.25">
      <c r="E68" s="27"/>
      <c r="F68" s="27"/>
    </row>
    <row r="69" spans="5:6" x14ac:dyDescent="0.25">
      <c r="E69" s="27"/>
      <c r="F69" s="27"/>
    </row>
    <row r="70" spans="5:6" x14ac:dyDescent="0.25">
      <c r="E70" s="27"/>
      <c r="F70" s="27"/>
    </row>
    <row r="71" spans="5:6" x14ac:dyDescent="0.25">
      <c r="E71" s="27"/>
      <c r="F71" s="27"/>
    </row>
    <row r="72" spans="5:6" x14ac:dyDescent="0.25">
      <c r="E72" s="27"/>
      <c r="F72" s="27"/>
    </row>
    <row r="73" spans="5:6" x14ac:dyDescent="0.25">
      <c r="E73" s="27"/>
      <c r="F73" s="27"/>
    </row>
    <row r="74" spans="5:6" x14ac:dyDescent="0.25">
      <c r="E74" s="27"/>
      <c r="F74" s="27"/>
    </row>
    <row r="75" spans="5:6" x14ac:dyDescent="0.25">
      <c r="E75" s="27"/>
      <c r="F75" s="27"/>
    </row>
    <row r="76" spans="5:6" x14ac:dyDescent="0.25">
      <c r="E76" s="27"/>
      <c r="F76" s="27"/>
    </row>
    <row r="77" spans="5:6" x14ac:dyDescent="0.25">
      <c r="E77" s="27"/>
      <c r="F77" s="27"/>
    </row>
    <row r="78" spans="5:6" x14ac:dyDescent="0.25">
      <c r="E78" s="27"/>
      <c r="F78" s="27"/>
    </row>
    <row r="79" spans="5:6" x14ac:dyDescent="0.25">
      <c r="E79" s="27"/>
      <c r="F79" s="27"/>
    </row>
    <row r="80" spans="5:6" x14ac:dyDescent="0.25">
      <c r="E80" s="27"/>
      <c r="F80" s="27"/>
    </row>
    <row r="81" spans="5:6" x14ac:dyDescent="0.25">
      <c r="E81" s="27"/>
      <c r="F81" s="27"/>
    </row>
    <row r="82" spans="5:6" x14ac:dyDescent="0.25">
      <c r="E82" s="27"/>
      <c r="F82" s="27"/>
    </row>
    <row r="83" spans="5:6" x14ac:dyDescent="0.25">
      <c r="E83" s="27"/>
      <c r="F83" s="27"/>
    </row>
    <row r="84" spans="5:6" x14ac:dyDescent="0.25">
      <c r="E84" s="27"/>
      <c r="F84" s="27"/>
    </row>
    <row r="85" spans="5:6" x14ac:dyDescent="0.25">
      <c r="E85" s="27"/>
      <c r="F85" s="27"/>
    </row>
    <row r="86" spans="5:6" x14ac:dyDescent="0.25">
      <c r="E86" s="27"/>
      <c r="F86" s="27"/>
    </row>
    <row r="87" spans="5:6" x14ac:dyDescent="0.25">
      <c r="E87" s="27"/>
      <c r="F87" s="27"/>
    </row>
    <row r="88" spans="5:6" x14ac:dyDescent="0.25">
      <c r="E88" s="27"/>
      <c r="F88" s="27"/>
    </row>
    <row r="89" spans="5:6" x14ac:dyDescent="0.25">
      <c r="E89" s="27"/>
      <c r="F89" s="27"/>
    </row>
    <row r="90" spans="5:6" x14ac:dyDescent="0.25">
      <c r="E90" s="27"/>
      <c r="F90" s="27"/>
    </row>
    <row r="91" spans="5:6" x14ac:dyDescent="0.25">
      <c r="E91" s="27"/>
      <c r="F91" s="27"/>
    </row>
    <row r="92" spans="5:6" x14ac:dyDescent="0.25">
      <c r="E92" s="27"/>
      <c r="F92" s="27"/>
    </row>
    <row r="93" spans="5:6" x14ac:dyDescent="0.25">
      <c r="E93" s="27"/>
      <c r="F93" s="27"/>
    </row>
    <row r="94" spans="5:6" x14ac:dyDescent="0.25">
      <c r="E94" s="27"/>
      <c r="F94" s="27"/>
    </row>
    <row r="95" spans="5:6" x14ac:dyDescent="0.25">
      <c r="E95" s="27"/>
      <c r="F95" s="27"/>
    </row>
    <row r="96" spans="5:6" x14ac:dyDescent="0.25">
      <c r="E96" s="27"/>
      <c r="F96" s="27"/>
    </row>
    <row r="97" spans="5:6" x14ac:dyDescent="0.25">
      <c r="E97" s="27"/>
      <c r="F97" s="27"/>
    </row>
    <row r="98" spans="5:6" x14ac:dyDescent="0.25">
      <c r="E98" s="27"/>
      <c r="F98" s="27"/>
    </row>
    <row r="99" spans="5:6" x14ac:dyDescent="0.25">
      <c r="E99" s="27"/>
      <c r="F99" s="27"/>
    </row>
    <row r="100" spans="5:6" x14ac:dyDescent="0.25">
      <c r="E100" s="27"/>
      <c r="F100" s="27"/>
    </row>
    <row r="101" spans="5:6" x14ac:dyDescent="0.25">
      <c r="E101" s="27"/>
      <c r="F101" s="27"/>
    </row>
    <row r="102" spans="5:6" x14ac:dyDescent="0.25">
      <c r="E102" s="27"/>
      <c r="F102" s="27"/>
    </row>
    <row r="103" spans="5:6" x14ac:dyDescent="0.25">
      <c r="E103" s="27"/>
      <c r="F103" s="27"/>
    </row>
    <row r="104" spans="5:6" x14ac:dyDescent="0.25">
      <c r="E104" s="27"/>
      <c r="F104" s="27"/>
    </row>
    <row r="105" spans="5:6" x14ac:dyDescent="0.25">
      <c r="E105" s="27"/>
      <c r="F105" s="27"/>
    </row>
    <row r="106" spans="5:6" x14ac:dyDescent="0.25">
      <c r="E106" s="27"/>
      <c r="F106" s="27"/>
    </row>
    <row r="107" spans="5:6" x14ac:dyDescent="0.25">
      <c r="E107" s="27"/>
      <c r="F107" s="27"/>
    </row>
    <row r="108" spans="5:6" x14ac:dyDescent="0.25">
      <c r="E108" s="27"/>
      <c r="F108" s="27"/>
    </row>
    <row r="109" spans="5:6" x14ac:dyDescent="0.25">
      <c r="E109" s="27"/>
      <c r="F109" s="27"/>
    </row>
  </sheetData>
  <mergeCells count="43">
    <mergeCell ref="E30:F30"/>
    <mergeCell ref="E31:F31"/>
    <mergeCell ref="E32:F32"/>
    <mergeCell ref="E33:F33"/>
    <mergeCell ref="E34:F34"/>
    <mergeCell ref="E15:F15"/>
    <mergeCell ref="E35:F35"/>
    <mergeCell ref="E20:F20"/>
    <mergeCell ref="E21:F21"/>
    <mergeCell ref="B22:D22"/>
    <mergeCell ref="E22:F22"/>
    <mergeCell ref="E23:F23"/>
    <mergeCell ref="E24:F24"/>
    <mergeCell ref="E27:F27"/>
    <mergeCell ref="E28:F28"/>
    <mergeCell ref="E29:F29"/>
    <mergeCell ref="B30:D30"/>
    <mergeCell ref="B25:D25"/>
    <mergeCell ref="E25:F25"/>
    <mergeCell ref="B26:D26"/>
    <mergeCell ref="E26:F26"/>
    <mergeCell ref="B16:D16"/>
    <mergeCell ref="E16:F16"/>
    <mergeCell ref="D1:F1"/>
    <mergeCell ref="B3:F3"/>
    <mergeCell ref="B5:F5"/>
    <mergeCell ref="B6:F6"/>
    <mergeCell ref="B7:D7"/>
    <mergeCell ref="B9:D9"/>
    <mergeCell ref="E10:F10"/>
    <mergeCell ref="E11:F11"/>
    <mergeCell ref="E12:F12"/>
    <mergeCell ref="E9:F9"/>
    <mergeCell ref="B13:D13"/>
    <mergeCell ref="E13:F13"/>
    <mergeCell ref="B14:D14"/>
    <mergeCell ref="E14:F14"/>
    <mergeCell ref="B19:D19"/>
    <mergeCell ref="E19:F19"/>
    <mergeCell ref="B20:D20"/>
    <mergeCell ref="B17:D17"/>
    <mergeCell ref="E17:F17"/>
    <mergeCell ref="E18:F18"/>
  </mergeCells>
  <conditionalFormatting sqref="E10:E33 F10:F13 F16:F33 E35:F35">
    <cfRule type="expression" dxfId="2" priority="3">
      <formula>(E10&lt;&gt;ROUND(E10,2))</formula>
    </cfRule>
  </conditionalFormatting>
  <conditionalFormatting sqref="E15">
    <cfRule type="expression" dxfId="1" priority="2">
      <formula>(E15&lt;&gt;ROUND(E15,2))</formula>
    </cfRule>
  </conditionalFormatting>
  <conditionalFormatting sqref="E34:F34">
    <cfRule type="expression" dxfId="0" priority="1">
      <formula>(E34&lt;&gt;ROUND(E34,2))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Forma2S_1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Ahmadova Tamella</dc:creator>
  <cp:lastModifiedBy>Hp</cp:lastModifiedBy>
  <cp:lastPrinted>2021-04-01T11:50:36Z</cp:lastPrinted>
  <dcterms:created xsi:type="dcterms:W3CDTF">2015-06-05T18:17:20Z</dcterms:created>
  <dcterms:modified xsi:type="dcterms:W3CDTF">2021-04-02T09:08:29Z</dcterms:modified>
</cp:coreProperties>
</file>