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1" l="1"/>
  <c r="H96" i="1"/>
  <c r="I76" i="1"/>
  <c r="I74" i="1"/>
  <c r="I96" i="1" s="1"/>
  <c r="I114" i="1" s="1"/>
  <c r="I115" i="1" s="1"/>
  <c r="I68" i="1"/>
  <c r="I67" i="1"/>
  <c r="I72" i="1" s="1"/>
  <c r="I56" i="1"/>
  <c r="I57" i="1" s="1"/>
  <c r="I27" i="1"/>
  <c r="I24" i="1"/>
  <c r="I118" i="1" l="1"/>
</calcChain>
</file>

<file path=xl/comments1.xml><?xml version="1.0" encoding="utf-8"?>
<comments xmlns="http://schemas.openxmlformats.org/spreadsheetml/2006/main">
  <authors>
    <author>Author</author>
  </authors>
  <commentList>
    <comment ref="I10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
232673 - İSB 
17635   - ASA
30898   - AzBulud
üzrə borclar hesabatda yoxdur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<sst xmlns="http://schemas.openxmlformats.org/spreadsheetml/2006/main" count="223" uniqueCount="208">
  <si>
    <t>Forma № 1S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</si>
  <si>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</si>
  <si>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SIĞORTAÇININ (TƏKRARSIĞORTAÇININ) və HÜQUQİ ŞƏXS SIĞORTA BROKERİNİN MÜHASİBAT BALANSI (rüblük və illik)</t>
  </si>
  <si>
    <t>Hesabat dövrü       01   YANVAR  2022-ci il tarixə</t>
  </si>
  <si>
    <t>manatla</t>
  </si>
  <si>
    <t xml:space="preserve">A K T İ V L Ə R </t>
  </si>
  <si>
    <t>Sətr kodu</t>
  </si>
  <si>
    <t>İlin əvvəlinə</t>
  </si>
  <si>
    <t>Hesabat dövrünün sonuna</t>
  </si>
  <si>
    <t>I .UZUNMÜDDƏTLİ AKTİVLƏR</t>
  </si>
  <si>
    <t>A1</t>
  </si>
  <si>
    <t>Torpaq, tikili və avadanlıqlar</t>
  </si>
  <si>
    <t>A2</t>
  </si>
  <si>
    <t>Torpaq, tikili və avadanlıqlarla bağlı məsrəflərin kapitallaşdırılması</t>
  </si>
  <si>
    <t>A3</t>
  </si>
  <si>
    <t>Daşınmaz əmlaka investisiyalar</t>
  </si>
  <si>
    <t>A4</t>
  </si>
  <si>
    <t>Qeyri-maddi aktivlər</t>
  </si>
  <si>
    <t>A5</t>
  </si>
  <si>
    <t>Təxirə salınmış vergi aktivləri</t>
  </si>
  <si>
    <t>A6</t>
  </si>
  <si>
    <t>Uzunmüddətli debitor borcları</t>
  </si>
  <si>
    <t>A7</t>
  </si>
  <si>
    <t>Uzunmüddətli maliyyə aktivləri:</t>
  </si>
  <si>
    <t>A8</t>
  </si>
  <si>
    <t xml:space="preserve">               dövlət qiymətli kağızları</t>
  </si>
  <si>
    <t>A9</t>
  </si>
  <si>
    <t xml:space="preserve">               qeyri-dövlət qiymətli kağızları</t>
  </si>
  <si>
    <t>A10</t>
  </si>
  <si>
    <t xml:space="preserve">               sair maliyyə aktivləri</t>
  </si>
  <si>
    <t>A11</t>
  </si>
  <si>
    <t>İştrak payı metodu ilə uçota alınmış investisiyalar</t>
  </si>
  <si>
    <t>A12</t>
  </si>
  <si>
    <t>Təsisçi və ya səhmdarlarla hesablaşmalar</t>
  </si>
  <si>
    <t>A13</t>
  </si>
  <si>
    <t>Sair aktivlər</t>
  </si>
  <si>
    <t>B1</t>
  </si>
  <si>
    <t>Cəmi uzunmüddətli aktivlər</t>
  </si>
  <si>
    <t>II . QISAMÜDDƏTLİ AKTİVLƏR</t>
  </si>
  <si>
    <t>C1</t>
  </si>
  <si>
    <t>Ehtiyatlar</t>
  </si>
  <si>
    <t>C2</t>
  </si>
  <si>
    <t>Debitor borcları:</t>
  </si>
  <si>
    <t>C3</t>
  </si>
  <si>
    <t xml:space="preserve">               birbaşa sığorta üzrə</t>
  </si>
  <si>
    <t>C4</t>
  </si>
  <si>
    <t xml:space="preserve">               təkrarsığorta əməliyyatları üzrə :</t>
  </si>
  <si>
    <t>C5</t>
  </si>
  <si>
    <t xml:space="preserve">                 - təkrarsığortaçı üzrə</t>
  </si>
  <si>
    <t>C6</t>
  </si>
  <si>
    <t xml:space="preserve">                 - təkrarsığortalı üzrə </t>
  </si>
  <si>
    <t>C7</t>
  </si>
  <si>
    <t xml:space="preserve">               asılı təşkilatlar üzrə</t>
  </si>
  <si>
    <t>C8</t>
  </si>
  <si>
    <t xml:space="preserve">               büdcə üzrə </t>
  </si>
  <si>
    <t>C9</t>
  </si>
  <si>
    <t xml:space="preserve">               iddia tələbləri üzrə </t>
  </si>
  <si>
    <t>C10</t>
  </si>
  <si>
    <t xml:space="preserve">               işçi heyəti üzrə </t>
  </si>
  <si>
    <t>C11</t>
  </si>
  <si>
    <t xml:space="preserve">               sığortalılara verilən borclar üzrə</t>
  </si>
  <si>
    <t>C12</t>
  </si>
  <si>
    <t xml:space="preserve">               sair debitorlar</t>
  </si>
  <si>
    <t>C13</t>
  </si>
  <si>
    <t>Pul vəsaitləri  və onların ekvivalentləri:</t>
  </si>
  <si>
    <t>C14</t>
  </si>
  <si>
    <t xml:space="preserve">                     kassa </t>
  </si>
  <si>
    <t>C15</t>
  </si>
  <si>
    <t xml:space="preserve">                     hesablaşma hesabı </t>
  </si>
  <si>
    <t>C16</t>
  </si>
  <si>
    <t xml:space="preserve">                     valyuta hesabı </t>
  </si>
  <si>
    <t>C17</t>
  </si>
  <si>
    <t xml:space="preserve">                     depozit hesablar </t>
  </si>
  <si>
    <t>C18</t>
  </si>
  <si>
    <t xml:space="preserve">                     sair pul vəsaitləri </t>
  </si>
  <si>
    <t>C19</t>
  </si>
  <si>
    <t>Qısamüddətli maliyyə aktivləri:</t>
  </si>
  <si>
    <t>C20</t>
  </si>
  <si>
    <t xml:space="preserve">                     dövlət qiymətli kağızları</t>
  </si>
  <si>
    <t>C21</t>
  </si>
  <si>
    <t xml:space="preserve">                     qeyri-dövlət qiymətli kağızları</t>
  </si>
  <si>
    <t>C22</t>
  </si>
  <si>
    <t xml:space="preserve">                     sair maliyyə aktivləri</t>
  </si>
  <si>
    <t>C23</t>
  </si>
  <si>
    <t>Sığorta ehtiyatlarında təkrarsığortaçıların payı:</t>
  </si>
  <si>
    <t>C24</t>
  </si>
  <si>
    <t xml:space="preserve">                      həyat sığortası sahəsi üzrə</t>
  </si>
  <si>
    <t>C25</t>
  </si>
  <si>
    <t xml:space="preserve">                      qeyri-həyat sığortası sahəsi üzrə</t>
  </si>
  <si>
    <t>C26</t>
  </si>
  <si>
    <t>Sair qısamüddətli aktivlər:</t>
  </si>
  <si>
    <t>C27</t>
  </si>
  <si>
    <t xml:space="preserve">                      gələcək hesabat dövrlərinin xərcləri</t>
  </si>
  <si>
    <t>C28</t>
  </si>
  <si>
    <t xml:space="preserve">                      verilmiş  avanslar</t>
  </si>
  <si>
    <t>C29</t>
  </si>
  <si>
    <t xml:space="preserve">                      təhtəl hesablar</t>
  </si>
  <si>
    <t>C30</t>
  </si>
  <si>
    <t>D1</t>
  </si>
  <si>
    <t>Cəmi qısamüddətli aktivlər</t>
  </si>
  <si>
    <t>E1</t>
  </si>
  <si>
    <t>CƏMİ AKTİVLƏR</t>
  </si>
  <si>
    <t>K A P İ TA L  VƏ    Ö H D Ə L İ K L Ə R</t>
  </si>
  <si>
    <t>I . KAPİTAL</t>
  </si>
  <si>
    <t>F1</t>
  </si>
  <si>
    <t xml:space="preserve">Ödənilmiş nominal (nizamnamə) kapitalı </t>
  </si>
  <si>
    <t>F2</t>
  </si>
  <si>
    <t>Emissiya gəliri</t>
  </si>
  <si>
    <t>F3</t>
  </si>
  <si>
    <t>Geri alınmış kapital (səhmlər)</t>
  </si>
  <si>
    <t>F4</t>
  </si>
  <si>
    <t>Kapital ehtiyatları:</t>
  </si>
  <si>
    <t>F5</t>
  </si>
  <si>
    <t xml:space="preserve">              yenidən qiymətləndirilmə üzrə ehtiyat</t>
  </si>
  <si>
    <t>F6</t>
  </si>
  <si>
    <t xml:space="preserve">              digər kapital ehtiyatları</t>
  </si>
  <si>
    <t>F7</t>
  </si>
  <si>
    <t>Bölüşdürülməmiş mənfəət (ödənilməmiş zərər)</t>
  </si>
  <si>
    <t>F8</t>
  </si>
  <si>
    <t xml:space="preserve">              Hesabat dövründə xalis mənfəət (zərər)</t>
  </si>
  <si>
    <t>F9</t>
  </si>
  <si>
    <t xml:space="preserve">              Mühasibat uçotu siyasətində dəyişikliklərlə bağlı
              mənfəət (zərər) üzrə düzəlişlər</t>
  </si>
  <si>
    <t>F10</t>
  </si>
  <si>
    <t xml:space="preserve">              Keçmiş illər üzrə bölüşdürülməmiş mənfəət
              (ödənilməmiş zərər)</t>
  </si>
  <si>
    <t>F11</t>
  </si>
  <si>
    <t xml:space="preserve">              Elan edilmiş dividendlər</t>
  </si>
  <si>
    <t>G1</t>
  </si>
  <si>
    <t>Cəmi kapital</t>
  </si>
  <si>
    <t>II. UZUNMÜDDƏTLİ ÖHDƏLİKLƏR</t>
  </si>
  <si>
    <t>H1</t>
  </si>
  <si>
    <t>Sığorta ehtiyatları:</t>
  </si>
  <si>
    <t>H2</t>
  </si>
  <si>
    <t xml:space="preserve">               Həyat sığortası sahəsi üzrə :</t>
  </si>
  <si>
    <t>H3</t>
  </si>
  <si>
    <t xml:space="preserve">               Qeyri-həyat sığortası sahəsi üzrə: </t>
  </si>
  <si>
    <t>H4</t>
  </si>
  <si>
    <t xml:space="preserve">Qarşısıalınma tədbirləri fondu </t>
  </si>
  <si>
    <t>H5</t>
  </si>
  <si>
    <t>Uzunmüddətli faiz xərcləri yaradan öhdəliklər</t>
  </si>
  <si>
    <t>H6</t>
  </si>
  <si>
    <t>Uzunmüddətli qiymətləndirilmiş öhdəliklər</t>
  </si>
  <si>
    <t>H7</t>
  </si>
  <si>
    <t>Təxirəsalınmış vergi öhdəlikləri</t>
  </si>
  <si>
    <t>H8</t>
  </si>
  <si>
    <t>Kreditor borcları :</t>
  </si>
  <si>
    <t>H9</t>
  </si>
  <si>
    <t xml:space="preserve">                  əməyin ödənilməsi üzrə </t>
  </si>
  <si>
    <t>H10</t>
  </si>
  <si>
    <t xml:space="preserve">                  büdcə üzrə</t>
  </si>
  <si>
    <t>H11</t>
  </si>
  <si>
    <t xml:space="preserve">                  sosial sığorta və təminat üzrə </t>
  </si>
  <si>
    <t>H12</t>
  </si>
  <si>
    <t xml:space="preserve">                  digər məcburi ödənişlər üzrə </t>
  </si>
  <si>
    <t>H13</t>
  </si>
  <si>
    <t xml:space="preserve">                  asılı təşkilatlar üzrə</t>
  </si>
  <si>
    <t>H14</t>
  </si>
  <si>
    <t xml:space="preserve">                  sair kreditorlar</t>
  </si>
  <si>
    <t>H15</t>
  </si>
  <si>
    <t>Sair uzunmüddətli öhdəliklər:</t>
  </si>
  <si>
    <t>H16</t>
  </si>
  <si>
    <t xml:space="preserve">                  gələcək hesabat dövrünün gəlirləri</t>
  </si>
  <si>
    <t>H17</t>
  </si>
  <si>
    <t xml:space="preserve">                  alınmış avanslar</t>
  </si>
  <si>
    <t>H18</t>
  </si>
  <si>
    <t>Təkrarsığorta əməliyyatları üzrə öhdəliklər:</t>
  </si>
  <si>
    <t>H19</t>
  </si>
  <si>
    <t xml:space="preserve">                  təkrarsığortaçı üzrə</t>
  </si>
  <si>
    <t>H20</t>
  </si>
  <si>
    <t xml:space="preserve">                  təkrarsığortalı üzrə </t>
  </si>
  <si>
    <t>H21</t>
  </si>
  <si>
    <t>H22</t>
  </si>
  <si>
    <t>Sair öhdəliklər</t>
  </si>
  <si>
    <t>I1</t>
  </si>
  <si>
    <t>Cəmi uzunmüddətli öhdəliklər</t>
  </si>
  <si>
    <t>III . QISAMÜDDƏTLİ ÖHDƏLİKLƏR</t>
  </si>
  <si>
    <t>J1</t>
  </si>
  <si>
    <t>Qısamüddətli faiz xərcləri yaradan öhdəliklər</t>
  </si>
  <si>
    <t>J2</t>
  </si>
  <si>
    <t>Qısamüddətli qiymətləndirilmiş öhdəliklər</t>
  </si>
  <si>
    <t>J3</t>
  </si>
  <si>
    <t>Vergi və sair məcburi ödənişlər üzrə öhdəliklər</t>
  </si>
  <si>
    <t>J4</t>
  </si>
  <si>
    <t>Kreditor borcları:</t>
  </si>
  <si>
    <t>J5</t>
  </si>
  <si>
    <t>J6</t>
  </si>
  <si>
    <t>J7</t>
  </si>
  <si>
    <t>J8</t>
  </si>
  <si>
    <t>J9</t>
  </si>
  <si>
    <t>J10</t>
  </si>
  <si>
    <t>J11</t>
  </si>
  <si>
    <t>Sair qısamüddətli öhdəliklər:</t>
  </si>
  <si>
    <t>J12</t>
  </si>
  <si>
    <t>J13</t>
  </si>
  <si>
    <t>J14</t>
  </si>
  <si>
    <t>J15</t>
  </si>
  <si>
    <t>K1</t>
  </si>
  <si>
    <t>Cəmi qısamüddətli öhdəliklər</t>
  </si>
  <si>
    <t>L1</t>
  </si>
  <si>
    <t>CƏMİ ÖHDƏLİKLƏR</t>
  </si>
  <si>
    <t>M1</t>
  </si>
  <si>
    <t>CƏMİ KAPİTAL VƏ ÖHDƏLİKLƏR</t>
  </si>
  <si>
    <t>N1</t>
  </si>
  <si>
    <t>Qeyd : Ödənilməsinə zəmanət verilmiş məbləğlərin cəmi*</t>
  </si>
  <si>
    <t>* Bu sətrlər üzrə məlumatlar balansa daxil edilmir.</t>
  </si>
  <si>
    <t>Rəhbər</t>
  </si>
  <si>
    <t>M.Y.</t>
  </si>
  <si>
    <t>Baş mühasib</t>
  </si>
  <si>
    <r>
      <t xml:space="preserve">Sığortaçının (təkrarsığortaçının ) və ya sığorta brokerinin adı:                    </t>
    </r>
    <r>
      <rPr>
        <b/>
        <i/>
        <u/>
        <sz val="11"/>
        <color indexed="8"/>
        <rFont val="Times New Roman"/>
        <family val="1"/>
        <charset val="204"/>
      </rPr>
      <t xml:space="preserve"> AZƏRBAYCAN RESPUBLİKASI DÖVLƏT SIĞORTA KOMMERSİYA ŞİRKƏTİ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</si>
</sst>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sz val="12"/>
      <name val="Tahoma"/>
      <family val="2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b/>
      <i/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 wrapText="1"/>
    </xf>
    <xf numFmtId="0" fontId="3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/>
    </xf>
    <xf numFmtId="3" fontId="16" fillId="0" borderId="6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7" xfId="0" applyNumberFormat="1" applyFont="1" applyFill="1" applyBorder="1" applyAlignment="1">
      <alignment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4" fontId="17" fillId="0" borderId="4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7" xfId="0" applyNumberFormat="1" applyFont="1" applyFill="1" applyBorder="1" applyAlignment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4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7" xfId="0" applyNumberFormat="1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4" fontId="19" fillId="0" borderId="6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4" fontId="17" fillId="0" borderId="1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7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4" fontId="23" fillId="0" borderId="6" xfId="0" applyNumberFormat="1" applyFont="1" applyFill="1" applyBorder="1" applyAlignment="1" applyProtection="1">
      <alignment horizontal="right" vertical="center"/>
    </xf>
    <xf numFmtId="0" fontId="13" fillId="0" borderId="5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2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vertical="center"/>
    </xf>
    <xf numFmtId="0" fontId="16" fillId="0" borderId="3" xfId="0" applyNumberFormat="1" applyFont="1" applyFill="1" applyBorder="1" applyAlignment="1">
      <alignment vertical="center"/>
    </xf>
    <xf numFmtId="0" fontId="16" fillId="0" borderId="12" xfId="0" applyNumberFormat="1" applyFont="1" applyFill="1" applyBorder="1" applyAlignment="1">
      <alignment vertical="center"/>
    </xf>
    <xf numFmtId="0" fontId="16" fillId="0" borderId="6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6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1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riban.mirzayeva/AppData/Local/Microsoft/Windows/INetCache/Content.Outlook/FXUV8V2U/2021%20IV%20rub%2017_Hesabat_Forma_1S_2S_12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8"/>
      <sheetName val="Forma19"/>
      <sheetName val="Forma20"/>
      <sheetName val="Forma21"/>
      <sheetName val="Forma23"/>
      <sheetName val="Forma23_1"/>
    </sheetNames>
    <sheetDataSet>
      <sheetData sheetId="0"/>
      <sheetData sheetId="1">
        <row r="31">
          <cell r="E31">
            <v>-14294740.284699991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3"/>
  <sheetViews>
    <sheetView tabSelected="1" workbookViewId="0">
      <selection activeCell="M8" sqref="M8"/>
    </sheetView>
  </sheetViews>
  <sheetFormatPr defaultRowHeight="15" x14ac:dyDescent="0.25"/>
  <cols>
    <col min="1" max="1" width="5.28515625" style="1" customWidth="1"/>
    <col min="2" max="3" width="9.140625" style="83"/>
    <col min="4" max="4" width="8.42578125" style="83" customWidth="1"/>
    <col min="5" max="5" width="7.7109375" style="83" customWidth="1"/>
    <col min="6" max="6" width="6" style="83" customWidth="1"/>
    <col min="7" max="7" width="10.7109375" style="83" customWidth="1"/>
    <col min="8" max="8" width="17.5703125" style="83" customWidth="1"/>
    <col min="9" max="9" width="24" style="83" customWidth="1"/>
    <col min="10" max="16384" width="9.140625" style="5"/>
  </cols>
  <sheetData>
    <row r="1" spans="1:9" ht="70.5" customHeight="1" x14ac:dyDescent="0.25">
      <c r="B1" s="2" t="s">
        <v>0</v>
      </c>
      <c r="C1" s="3"/>
      <c r="D1" s="3"/>
      <c r="E1" s="3"/>
      <c r="F1" s="3"/>
      <c r="G1" s="4" t="s">
        <v>1</v>
      </c>
      <c r="H1" s="4"/>
      <c r="I1" s="4"/>
    </row>
    <row r="2" spans="1:9" x14ac:dyDescent="0.25">
      <c r="B2" s="6"/>
      <c r="C2" s="6"/>
      <c r="D2" s="6"/>
      <c r="E2" s="6"/>
      <c r="F2" s="3"/>
      <c r="G2" s="7"/>
      <c r="H2" s="7"/>
      <c r="I2" s="7"/>
    </row>
    <row r="3" spans="1:9" ht="33" customHeight="1" x14ac:dyDescent="0.25">
      <c r="B3" s="8" t="s">
        <v>2</v>
      </c>
      <c r="C3" s="8"/>
      <c r="D3" s="8"/>
      <c r="E3" s="8"/>
      <c r="F3" s="8"/>
      <c r="G3" s="8"/>
      <c r="H3" s="8"/>
      <c r="I3" s="8"/>
    </row>
    <row r="4" spans="1:9" ht="5.25" customHeight="1" x14ac:dyDescent="0.25">
      <c r="B4" s="9"/>
      <c r="C4" s="9"/>
      <c r="D4" s="9"/>
      <c r="E4" s="9"/>
      <c r="F4" s="9"/>
      <c r="G4" s="9"/>
      <c r="H4" s="9"/>
      <c r="I4" s="9"/>
    </row>
    <row r="5" spans="1:9" ht="42" customHeight="1" x14ac:dyDescent="0.25">
      <c r="B5" s="10" t="s">
        <v>207</v>
      </c>
      <c r="C5" s="10"/>
      <c r="D5" s="10"/>
      <c r="E5" s="10"/>
      <c r="F5" s="10"/>
      <c r="G5" s="10"/>
      <c r="H5" s="10"/>
      <c r="I5" s="10"/>
    </row>
    <row r="6" spans="1:9" x14ac:dyDescent="0.25">
      <c r="B6" s="3"/>
      <c r="C6" s="3"/>
      <c r="D6" s="3"/>
      <c r="E6" s="3"/>
      <c r="F6" s="3"/>
      <c r="G6" s="3"/>
      <c r="H6" s="3"/>
      <c r="I6" s="3"/>
    </row>
    <row r="7" spans="1:9" x14ac:dyDescent="0.25">
      <c r="B7" s="11" t="s">
        <v>3</v>
      </c>
      <c r="C7" s="11"/>
      <c r="D7" s="11"/>
      <c r="E7" s="11"/>
      <c r="F7" s="11"/>
      <c r="G7" s="11"/>
      <c r="H7" s="11"/>
      <c r="I7" s="11"/>
    </row>
    <row r="8" spans="1:9" x14ac:dyDescent="0.25">
      <c r="B8" s="12"/>
      <c r="C8" s="12"/>
      <c r="D8" s="13"/>
      <c r="E8" s="14"/>
      <c r="F8" s="14"/>
      <c r="G8" s="14"/>
      <c r="H8" s="14"/>
      <c r="I8" s="15" t="s">
        <v>4</v>
      </c>
    </row>
    <row r="9" spans="1:9" ht="36.75" customHeight="1" x14ac:dyDescent="0.25">
      <c r="B9" s="16" t="s">
        <v>5</v>
      </c>
      <c r="C9" s="17"/>
      <c r="D9" s="17"/>
      <c r="E9" s="17"/>
      <c r="F9" s="17"/>
      <c r="G9" s="18" t="s">
        <v>6</v>
      </c>
      <c r="H9" s="18" t="s">
        <v>7</v>
      </c>
      <c r="I9" s="18" t="s">
        <v>8</v>
      </c>
    </row>
    <row r="10" spans="1:9" ht="13.5" customHeight="1" x14ac:dyDescent="0.25">
      <c r="A10" s="19"/>
      <c r="B10" s="20" t="s">
        <v>9</v>
      </c>
      <c r="C10" s="21"/>
      <c r="D10" s="21"/>
      <c r="E10" s="21"/>
      <c r="F10" s="21"/>
      <c r="G10" s="22"/>
      <c r="H10" s="22"/>
      <c r="I10" s="23"/>
    </row>
    <row r="11" spans="1:9" x14ac:dyDescent="0.25">
      <c r="A11" s="1" t="s">
        <v>10</v>
      </c>
      <c r="B11" s="24" t="s">
        <v>11</v>
      </c>
      <c r="C11" s="25"/>
      <c r="D11" s="25"/>
      <c r="E11" s="25"/>
      <c r="F11" s="26"/>
      <c r="G11" s="27"/>
      <c r="H11" s="28">
        <v>5268154</v>
      </c>
      <c r="I11" s="28">
        <v>5424791.1399999997</v>
      </c>
    </row>
    <row r="12" spans="1:9" ht="26.25" customHeight="1" x14ac:dyDescent="0.25">
      <c r="A12" s="1" t="s">
        <v>12</v>
      </c>
      <c r="B12" s="29" t="s">
        <v>13</v>
      </c>
      <c r="C12" s="30"/>
      <c r="D12" s="30"/>
      <c r="E12" s="30"/>
      <c r="F12" s="31"/>
      <c r="G12" s="32"/>
      <c r="H12" s="28"/>
      <c r="I12" s="28"/>
    </row>
    <row r="13" spans="1:9" ht="18" customHeight="1" x14ac:dyDescent="0.25">
      <c r="A13" s="1" t="s">
        <v>14</v>
      </c>
      <c r="B13" s="29" t="s">
        <v>15</v>
      </c>
      <c r="C13" s="30"/>
      <c r="D13" s="30"/>
      <c r="E13" s="30"/>
      <c r="F13" s="31"/>
      <c r="G13" s="32"/>
      <c r="H13" s="28"/>
      <c r="I13" s="28"/>
    </row>
    <row r="14" spans="1:9" ht="15.75" x14ac:dyDescent="0.25">
      <c r="A14" s="1" t="s">
        <v>16</v>
      </c>
      <c r="B14" s="24" t="s">
        <v>17</v>
      </c>
      <c r="C14" s="25"/>
      <c r="D14" s="25"/>
      <c r="E14" s="25"/>
      <c r="F14" s="26"/>
      <c r="G14" s="32"/>
      <c r="H14" s="28">
        <v>393235</v>
      </c>
      <c r="I14" s="28">
        <v>393235</v>
      </c>
    </row>
    <row r="15" spans="1:9" ht="15.75" x14ac:dyDescent="0.25">
      <c r="A15" s="1" t="s">
        <v>18</v>
      </c>
      <c r="B15" s="24" t="s">
        <v>19</v>
      </c>
      <c r="C15" s="25"/>
      <c r="D15" s="25"/>
      <c r="E15" s="25"/>
      <c r="F15" s="26"/>
      <c r="G15" s="32"/>
      <c r="H15" s="28"/>
      <c r="I15" s="33"/>
    </row>
    <row r="16" spans="1:9" ht="15.75" x14ac:dyDescent="0.25">
      <c r="A16" s="1" t="s">
        <v>20</v>
      </c>
      <c r="B16" s="24" t="s">
        <v>21</v>
      </c>
      <c r="C16" s="25"/>
      <c r="D16" s="25"/>
      <c r="E16" s="25"/>
      <c r="F16" s="26"/>
      <c r="G16" s="32"/>
      <c r="H16" s="28"/>
      <c r="I16" s="28"/>
    </row>
    <row r="17" spans="1:9" ht="18" customHeight="1" x14ac:dyDescent="0.25">
      <c r="A17" s="1" t="s">
        <v>22</v>
      </c>
      <c r="B17" s="24" t="s">
        <v>23</v>
      </c>
      <c r="C17" s="25"/>
      <c r="D17" s="25"/>
      <c r="E17" s="25"/>
      <c r="F17" s="26"/>
      <c r="G17" s="32"/>
      <c r="H17" s="33">
        <v>4544193</v>
      </c>
      <c r="I17" s="33">
        <v>4544193</v>
      </c>
    </row>
    <row r="18" spans="1:9" ht="15.75" x14ac:dyDescent="0.25">
      <c r="A18" s="1" t="s">
        <v>24</v>
      </c>
      <c r="B18" s="34" t="s">
        <v>25</v>
      </c>
      <c r="C18" s="35"/>
      <c r="D18" s="35"/>
      <c r="E18" s="35"/>
      <c r="F18" s="36"/>
      <c r="G18" s="32"/>
      <c r="H18" s="33">
        <v>4544193</v>
      </c>
      <c r="I18" s="33">
        <v>4544193</v>
      </c>
    </row>
    <row r="19" spans="1:9" ht="15.75" x14ac:dyDescent="0.25">
      <c r="A19" s="1" t="s">
        <v>26</v>
      </c>
      <c r="B19" s="34" t="s">
        <v>27</v>
      </c>
      <c r="C19" s="35"/>
      <c r="D19" s="35"/>
      <c r="E19" s="35"/>
      <c r="F19" s="36"/>
      <c r="G19" s="32"/>
      <c r="H19" s="33"/>
      <c r="I19" s="33"/>
    </row>
    <row r="20" spans="1:9" ht="15.75" x14ac:dyDescent="0.25">
      <c r="A20" s="1" t="s">
        <v>28</v>
      </c>
      <c r="B20" s="34" t="s">
        <v>29</v>
      </c>
      <c r="C20" s="35"/>
      <c r="D20" s="35"/>
      <c r="E20" s="35"/>
      <c r="F20" s="36"/>
      <c r="G20" s="32"/>
      <c r="H20" s="28">
        <v>0</v>
      </c>
      <c r="I20" s="28">
        <v>0</v>
      </c>
    </row>
    <row r="21" spans="1:9" ht="15.75" x14ac:dyDescent="0.25">
      <c r="A21" s="1" t="s">
        <v>30</v>
      </c>
      <c r="B21" s="24" t="s">
        <v>31</v>
      </c>
      <c r="C21" s="25"/>
      <c r="D21" s="25"/>
      <c r="E21" s="25"/>
      <c r="F21" s="26"/>
      <c r="G21" s="32"/>
      <c r="H21" s="28"/>
      <c r="I21" s="28"/>
    </row>
    <row r="22" spans="1:9" ht="15.75" x14ac:dyDescent="0.25">
      <c r="A22" s="1" t="s">
        <v>32</v>
      </c>
      <c r="B22" s="24" t="s">
        <v>33</v>
      </c>
      <c r="C22" s="25"/>
      <c r="D22" s="25"/>
      <c r="E22" s="25"/>
      <c r="F22" s="26"/>
      <c r="G22" s="32"/>
      <c r="H22" s="28"/>
      <c r="I22" s="28"/>
    </row>
    <row r="23" spans="1:9" ht="15.75" x14ac:dyDescent="0.25">
      <c r="A23" s="1" t="s">
        <v>34</v>
      </c>
      <c r="B23" s="24" t="s">
        <v>35</v>
      </c>
      <c r="C23" s="25"/>
      <c r="D23" s="25"/>
      <c r="E23" s="25"/>
      <c r="F23" s="26"/>
      <c r="G23" s="32"/>
      <c r="H23" s="28">
        <v>472912</v>
      </c>
      <c r="I23" s="28">
        <v>483396.71</v>
      </c>
    </row>
    <row r="24" spans="1:9" ht="15.75" x14ac:dyDescent="0.25">
      <c r="A24" s="1" t="s">
        <v>36</v>
      </c>
      <c r="B24" s="37" t="s">
        <v>37</v>
      </c>
      <c r="C24" s="38"/>
      <c r="D24" s="38"/>
      <c r="E24" s="38"/>
      <c r="F24" s="38"/>
      <c r="G24" s="39"/>
      <c r="H24" s="40">
        <v>10678494</v>
      </c>
      <c r="I24" s="40">
        <f>I11+I14+I17+I23</f>
        <v>10845615.850000001</v>
      </c>
    </row>
    <row r="25" spans="1:9" ht="15.75" customHeight="1" x14ac:dyDescent="0.25">
      <c r="A25" s="19"/>
      <c r="B25" s="41" t="s">
        <v>38</v>
      </c>
      <c r="C25" s="42"/>
      <c r="D25" s="42"/>
      <c r="E25" s="42"/>
      <c r="F25" s="43"/>
      <c r="G25" s="44"/>
      <c r="H25" s="45"/>
      <c r="I25" s="45"/>
    </row>
    <row r="26" spans="1:9" ht="15.75" x14ac:dyDescent="0.25">
      <c r="A26" s="1" t="s">
        <v>39</v>
      </c>
      <c r="B26" s="24" t="s">
        <v>40</v>
      </c>
      <c r="C26" s="25"/>
      <c r="D26" s="25"/>
      <c r="E26" s="25"/>
      <c r="F26" s="26"/>
      <c r="G26" s="32"/>
      <c r="H26" s="28"/>
      <c r="I26" s="28"/>
    </row>
    <row r="27" spans="1:9" ht="15.75" x14ac:dyDescent="0.25">
      <c r="A27" s="1" t="s">
        <v>41</v>
      </c>
      <c r="B27" s="24" t="s">
        <v>42</v>
      </c>
      <c r="C27" s="25"/>
      <c r="D27" s="25"/>
      <c r="E27" s="25"/>
      <c r="F27" s="26"/>
      <c r="G27" s="32"/>
      <c r="H27" s="33">
        <v>21994719.57</v>
      </c>
      <c r="I27" s="33">
        <f>I28+I29+I32+I33+I35+I37</f>
        <v>15373686.66</v>
      </c>
    </row>
    <row r="28" spans="1:9" ht="15.75" x14ac:dyDescent="0.25">
      <c r="A28" s="1" t="s">
        <v>43</v>
      </c>
      <c r="B28" s="34" t="s">
        <v>44</v>
      </c>
      <c r="C28" s="35"/>
      <c r="D28" s="35"/>
      <c r="E28" s="35"/>
      <c r="F28" s="36"/>
      <c r="G28" s="32"/>
      <c r="H28" s="33">
        <v>6522060</v>
      </c>
      <c r="I28" s="33">
        <v>213431</v>
      </c>
    </row>
    <row r="29" spans="1:9" ht="15.75" x14ac:dyDescent="0.25">
      <c r="A29" s="1" t="s">
        <v>45</v>
      </c>
      <c r="B29" s="24" t="s">
        <v>46</v>
      </c>
      <c r="C29" s="25"/>
      <c r="D29" s="25"/>
      <c r="E29" s="25"/>
      <c r="F29" s="26"/>
      <c r="G29" s="32"/>
      <c r="H29" s="33">
        <v>160507</v>
      </c>
      <c r="I29" s="33">
        <v>213840</v>
      </c>
    </row>
    <row r="30" spans="1:9" ht="15.75" x14ac:dyDescent="0.25">
      <c r="A30" s="1" t="s">
        <v>47</v>
      </c>
      <c r="B30" s="34" t="s">
        <v>48</v>
      </c>
      <c r="C30" s="35"/>
      <c r="D30" s="35"/>
      <c r="E30" s="35"/>
      <c r="F30" s="36"/>
      <c r="G30" s="32"/>
      <c r="H30" s="28">
        <v>160507</v>
      </c>
      <c r="I30" s="33">
        <v>213840</v>
      </c>
    </row>
    <row r="31" spans="1:9" ht="15.75" x14ac:dyDescent="0.25">
      <c r="A31" s="1" t="s">
        <v>49</v>
      </c>
      <c r="B31" s="34" t="s">
        <v>50</v>
      </c>
      <c r="C31" s="35"/>
      <c r="D31" s="35"/>
      <c r="E31" s="35"/>
      <c r="F31" s="36"/>
      <c r="G31" s="32"/>
      <c r="H31" s="33">
        <v>0</v>
      </c>
      <c r="I31" s="33">
        <v>0</v>
      </c>
    </row>
    <row r="32" spans="1:9" ht="29.25" customHeight="1" x14ac:dyDescent="0.25">
      <c r="A32" s="1" t="s">
        <v>51</v>
      </c>
      <c r="B32" s="34" t="s">
        <v>52</v>
      </c>
      <c r="C32" s="35"/>
      <c r="D32" s="35"/>
      <c r="E32" s="35"/>
      <c r="F32" s="36"/>
      <c r="G32" s="32"/>
      <c r="H32" s="28">
        <v>14691123.07</v>
      </c>
      <c r="I32" s="33">
        <v>14567896.09</v>
      </c>
    </row>
    <row r="33" spans="1:9" ht="15.75" x14ac:dyDescent="0.25">
      <c r="A33" s="1" t="s">
        <v>53</v>
      </c>
      <c r="B33" s="34" t="s">
        <v>54</v>
      </c>
      <c r="C33" s="35"/>
      <c r="D33" s="35"/>
      <c r="E33" s="35"/>
      <c r="F33" s="36"/>
      <c r="G33" s="32"/>
      <c r="H33" s="28">
        <v>491666</v>
      </c>
      <c r="I33" s="28">
        <v>270240.88</v>
      </c>
    </row>
    <row r="34" spans="1:9" ht="15.75" x14ac:dyDescent="0.25">
      <c r="A34" s="1" t="s">
        <v>55</v>
      </c>
      <c r="B34" s="34" t="s">
        <v>56</v>
      </c>
      <c r="C34" s="35"/>
      <c r="D34" s="35"/>
      <c r="E34" s="35"/>
      <c r="F34" s="36"/>
      <c r="G34" s="32"/>
      <c r="H34" s="28"/>
      <c r="I34" s="28">
        <v>0</v>
      </c>
    </row>
    <row r="35" spans="1:9" ht="15.75" x14ac:dyDescent="0.25">
      <c r="A35" s="1" t="s">
        <v>57</v>
      </c>
      <c r="B35" s="34" t="s">
        <v>58</v>
      </c>
      <c r="C35" s="35"/>
      <c r="D35" s="35"/>
      <c r="E35" s="35"/>
      <c r="F35" s="36"/>
      <c r="G35" s="32"/>
      <c r="H35" s="28">
        <v>3587.5</v>
      </c>
      <c r="I35" s="28">
        <v>2467.15</v>
      </c>
    </row>
    <row r="36" spans="1:9" ht="15.75" x14ac:dyDescent="0.25">
      <c r="A36" s="1" t="s">
        <v>59</v>
      </c>
      <c r="B36" s="34" t="s">
        <v>60</v>
      </c>
      <c r="C36" s="35"/>
      <c r="D36" s="35"/>
      <c r="E36" s="35"/>
      <c r="F36" s="36"/>
      <c r="G36" s="32"/>
      <c r="H36" s="28"/>
      <c r="I36" s="28"/>
    </row>
    <row r="37" spans="1:9" ht="15.75" x14ac:dyDescent="0.25">
      <c r="A37" s="1" t="s">
        <v>61</v>
      </c>
      <c r="B37" s="34" t="s">
        <v>62</v>
      </c>
      <c r="C37" s="35"/>
      <c r="D37" s="35"/>
      <c r="E37" s="35"/>
      <c r="F37" s="36"/>
      <c r="G37" s="32"/>
      <c r="H37" s="28">
        <v>125776</v>
      </c>
      <c r="I37" s="28">
        <v>105811.54</v>
      </c>
    </row>
    <row r="38" spans="1:9" ht="15.75" x14ac:dyDescent="0.25">
      <c r="A38" s="1" t="s">
        <v>63</v>
      </c>
      <c r="B38" s="24" t="s">
        <v>64</v>
      </c>
      <c r="C38" s="25"/>
      <c r="D38" s="25"/>
      <c r="E38" s="25"/>
      <c r="F38" s="26"/>
      <c r="G38" s="46"/>
      <c r="H38" s="33">
        <v>4347401.08</v>
      </c>
      <c r="I38" s="33">
        <v>18427022.420000002</v>
      </c>
    </row>
    <row r="39" spans="1:9" ht="15.75" x14ac:dyDescent="0.25">
      <c r="A39" s="1" t="s">
        <v>65</v>
      </c>
      <c r="B39" s="34" t="s">
        <v>66</v>
      </c>
      <c r="C39" s="35"/>
      <c r="D39" s="35"/>
      <c r="E39" s="35"/>
      <c r="F39" s="36"/>
      <c r="G39" s="46"/>
      <c r="H39" s="28">
        <v>75</v>
      </c>
      <c r="I39" s="28">
        <v>75</v>
      </c>
    </row>
    <row r="40" spans="1:9" ht="15.75" x14ac:dyDescent="0.25">
      <c r="A40" s="1" t="s">
        <v>67</v>
      </c>
      <c r="B40" s="34" t="s">
        <v>68</v>
      </c>
      <c r="C40" s="35"/>
      <c r="D40" s="35"/>
      <c r="E40" s="35"/>
      <c r="F40" s="36"/>
      <c r="G40" s="46"/>
      <c r="H40" s="28">
        <v>814652.29</v>
      </c>
      <c r="I40" s="28">
        <v>9628708.6500000004</v>
      </c>
    </row>
    <row r="41" spans="1:9" ht="15.75" x14ac:dyDescent="0.25">
      <c r="A41" s="1" t="s">
        <v>69</v>
      </c>
      <c r="B41" s="34" t="s">
        <v>70</v>
      </c>
      <c r="C41" s="35"/>
      <c r="D41" s="35"/>
      <c r="E41" s="35"/>
      <c r="F41" s="36"/>
      <c r="G41" s="46"/>
      <c r="H41" s="28">
        <v>1317449.79</v>
      </c>
      <c r="I41" s="28">
        <v>16292.09</v>
      </c>
    </row>
    <row r="42" spans="1:9" ht="15.75" x14ac:dyDescent="0.25">
      <c r="A42" s="1" t="s">
        <v>71</v>
      </c>
      <c r="B42" s="34" t="s">
        <v>72</v>
      </c>
      <c r="C42" s="35"/>
      <c r="D42" s="35"/>
      <c r="E42" s="35"/>
      <c r="F42" s="36"/>
      <c r="G42" s="46"/>
      <c r="H42" s="28">
        <v>2052896</v>
      </c>
      <c r="I42" s="28">
        <v>8752896</v>
      </c>
    </row>
    <row r="43" spans="1:9" ht="15.75" x14ac:dyDescent="0.25">
      <c r="A43" s="1" t="s">
        <v>73</v>
      </c>
      <c r="B43" s="34" t="s">
        <v>74</v>
      </c>
      <c r="C43" s="35"/>
      <c r="D43" s="35"/>
      <c r="E43" s="35"/>
      <c r="F43" s="36"/>
      <c r="G43" s="46"/>
      <c r="H43" s="28">
        <v>162328</v>
      </c>
      <c r="I43" s="28">
        <v>29050.68</v>
      </c>
    </row>
    <row r="44" spans="1:9" ht="15.75" x14ac:dyDescent="0.25">
      <c r="A44" s="1" t="s">
        <v>75</v>
      </c>
      <c r="B44" s="24" t="s">
        <v>76</v>
      </c>
      <c r="C44" s="25"/>
      <c r="D44" s="25"/>
      <c r="E44" s="25"/>
      <c r="F44" s="26"/>
      <c r="G44" s="46"/>
      <c r="H44" s="33">
        <v>0</v>
      </c>
      <c r="I44" s="33">
        <v>0</v>
      </c>
    </row>
    <row r="45" spans="1:9" ht="15.75" x14ac:dyDescent="0.25">
      <c r="A45" s="1" t="s">
        <v>77</v>
      </c>
      <c r="B45" s="34" t="s">
        <v>78</v>
      </c>
      <c r="C45" s="35"/>
      <c r="D45" s="35"/>
      <c r="E45" s="35"/>
      <c r="F45" s="36"/>
      <c r="G45" s="46"/>
      <c r="H45" s="33"/>
      <c r="I45" s="33"/>
    </row>
    <row r="46" spans="1:9" ht="15.75" x14ac:dyDescent="0.25">
      <c r="A46" s="1" t="s">
        <v>79</v>
      </c>
      <c r="B46" s="34" t="s">
        <v>80</v>
      </c>
      <c r="C46" s="35"/>
      <c r="D46" s="35"/>
      <c r="E46" s="35"/>
      <c r="F46" s="36"/>
      <c r="G46" s="46"/>
      <c r="H46" s="33"/>
      <c r="I46" s="33"/>
    </row>
    <row r="47" spans="1:9" ht="15.75" x14ac:dyDescent="0.25">
      <c r="A47" s="1" t="s">
        <v>81</v>
      </c>
      <c r="B47" s="34" t="s">
        <v>82</v>
      </c>
      <c r="C47" s="35"/>
      <c r="D47" s="35"/>
      <c r="E47" s="35"/>
      <c r="F47" s="36"/>
      <c r="G47" s="46"/>
      <c r="H47" s="28"/>
      <c r="I47" s="28"/>
    </row>
    <row r="48" spans="1:9" ht="15.75" x14ac:dyDescent="0.25">
      <c r="A48" s="1" t="s">
        <v>83</v>
      </c>
      <c r="B48" s="24" t="s">
        <v>84</v>
      </c>
      <c r="C48" s="25"/>
      <c r="D48" s="25"/>
      <c r="E48" s="25"/>
      <c r="F48" s="26"/>
      <c r="G48" s="46"/>
      <c r="H48" s="33">
        <v>17497737.18</v>
      </c>
      <c r="I48" s="33">
        <v>4506823.4400000004</v>
      </c>
    </row>
    <row r="49" spans="1:9" ht="15.75" x14ac:dyDescent="0.25">
      <c r="A49" s="1" t="s">
        <v>85</v>
      </c>
      <c r="B49" s="34" t="s">
        <v>86</v>
      </c>
      <c r="C49" s="35"/>
      <c r="D49" s="35"/>
      <c r="E49" s="35"/>
      <c r="F49" s="36"/>
      <c r="G49" s="46"/>
      <c r="H49" s="28"/>
      <c r="I49" s="28"/>
    </row>
    <row r="50" spans="1:9" ht="15.75" x14ac:dyDescent="0.25">
      <c r="A50" s="1" t="s">
        <v>87</v>
      </c>
      <c r="B50" s="34" t="s">
        <v>88</v>
      </c>
      <c r="C50" s="35"/>
      <c r="D50" s="35"/>
      <c r="E50" s="35"/>
      <c r="F50" s="36"/>
      <c r="G50" s="46"/>
      <c r="H50" s="33">
        <v>17497737.18</v>
      </c>
      <c r="I50" s="33">
        <v>4506823.4400000004</v>
      </c>
    </row>
    <row r="51" spans="1:9" ht="15.75" x14ac:dyDescent="0.25">
      <c r="A51" s="1" t="s">
        <v>89</v>
      </c>
      <c r="B51" s="24" t="s">
        <v>90</v>
      </c>
      <c r="C51" s="25"/>
      <c r="D51" s="25"/>
      <c r="E51" s="25"/>
      <c r="F51" s="26"/>
      <c r="G51" s="46"/>
      <c r="H51" s="33">
        <v>7068.2999999999993</v>
      </c>
      <c r="I51" s="33">
        <v>26969.62</v>
      </c>
    </row>
    <row r="52" spans="1:9" ht="15.75" x14ac:dyDescent="0.25">
      <c r="A52" s="1" t="s">
        <v>91</v>
      </c>
      <c r="B52" s="34" t="s">
        <v>92</v>
      </c>
      <c r="C52" s="35"/>
      <c r="D52" s="35"/>
      <c r="E52" s="35"/>
      <c r="F52" s="36"/>
      <c r="G52" s="46"/>
      <c r="H52" s="28"/>
      <c r="I52" s="28"/>
    </row>
    <row r="53" spans="1:9" ht="15.75" x14ac:dyDescent="0.25">
      <c r="A53" s="1" t="s">
        <v>93</v>
      </c>
      <c r="B53" s="34" t="s">
        <v>94</v>
      </c>
      <c r="C53" s="35"/>
      <c r="D53" s="35"/>
      <c r="E53" s="35"/>
      <c r="F53" s="36"/>
      <c r="G53" s="46"/>
      <c r="H53" s="28"/>
      <c r="I53" s="28"/>
    </row>
    <row r="54" spans="1:9" ht="15.75" x14ac:dyDescent="0.25">
      <c r="A54" s="1" t="s">
        <v>95</v>
      </c>
      <c r="B54" s="34" t="s">
        <v>96</v>
      </c>
      <c r="C54" s="35"/>
      <c r="D54" s="35"/>
      <c r="E54" s="35"/>
      <c r="F54" s="36"/>
      <c r="G54" s="46"/>
      <c r="H54" s="28">
        <v>7068.2999999999993</v>
      </c>
      <c r="I54" s="28">
        <v>26969.62</v>
      </c>
    </row>
    <row r="55" spans="1:9" ht="15.75" x14ac:dyDescent="0.25">
      <c r="A55" s="1" t="s">
        <v>97</v>
      </c>
      <c r="B55" s="24" t="s">
        <v>35</v>
      </c>
      <c r="C55" s="25"/>
      <c r="D55" s="25"/>
      <c r="E55" s="25"/>
      <c r="F55" s="26"/>
      <c r="G55" s="46"/>
      <c r="H55" s="28"/>
      <c r="I55" s="28"/>
    </row>
    <row r="56" spans="1:9" ht="15.75" x14ac:dyDescent="0.25">
      <c r="A56" s="1" t="s">
        <v>98</v>
      </c>
      <c r="B56" s="37" t="s">
        <v>99</v>
      </c>
      <c r="C56" s="38"/>
      <c r="D56" s="38"/>
      <c r="E56" s="38"/>
      <c r="F56" s="38"/>
      <c r="G56" s="46"/>
      <c r="H56" s="33">
        <v>43846926.129999995</v>
      </c>
      <c r="I56" s="33">
        <f>I27+I38+I48+I51</f>
        <v>38334502.139999993</v>
      </c>
    </row>
    <row r="57" spans="1:9" ht="15.75" x14ac:dyDescent="0.25">
      <c r="A57" s="1" t="s">
        <v>100</v>
      </c>
      <c r="B57" s="16" t="s">
        <v>101</v>
      </c>
      <c r="C57" s="17"/>
      <c r="D57" s="17"/>
      <c r="E57" s="17"/>
      <c r="F57" s="17"/>
      <c r="G57" s="39"/>
      <c r="H57" s="40">
        <v>54525420.129999995</v>
      </c>
      <c r="I57" s="40">
        <f>I56+I24</f>
        <v>49180117.989999995</v>
      </c>
    </row>
    <row r="58" spans="1:9" x14ac:dyDescent="0.25">
      <c r="B58" s="47"/>
      <c r="C58" s="47"/>
      <c r="D58" s="47"/>
      <c r="E58" s="47"/>
      <c r="F58" s="47"/>
      <c r="G58" s="48"/>
      <c r="H58" s="49"/>
      <c r="I58" s="49"/>
    </row>
    <row r="59" spans="1:9" ht="50.25" customHeight="1" x14ac:dyDescent="0.25">
      <c r="B59" s="16" t="s">
        <v>102</v>
      </c>
      <c r="C59" s="17"/>
      <c r="D59" s="17"/>
      <c r="E59" s="17"/>
      <c r="F59" s="17"/>
      <c r="G59" s="50" t="s">
        <v>6</v>
      </c>
      <c r="H59" s="51" t="s">
        <v>8</v>
      </c>
      <c r="I59" s="51" t="s">
        <v>8</v>
      </c>
    </row>
    <row r="60" spans="1:9" x14ac:dyDescent="0.25">
      <c r="A60" s="19"/>
      <c r="B60" s="20" t="s">
        <v>103</v>
      </c>
      <c r="C60" s="21"/>
      <c r="D60" s="21"/>
      <c r="E60" s="21"/>
      <c r="F60" s="21"/>
      <c r="G60" s="22"/>
      <c r="H60" s="52"/>
      <c r="I60" s="52"/>
    </row>
    <row r="61" spans="1:9" x14ac:dyDescent="0.25">
      <c r="A61" s="53" t="s">
        <v>104</v>
      </c>
      <c r="B61" s="24" t="s">
        <v>105</v>
      </c>
      <c r="C61" s="25"/>
      <c r="D61" s="25"/>
      <c r="E61" s="25"/>
      <c r="F61" s="26"/>
      <c r="G61" s="54"/>
      <c r="H61" s="28">
        <v>9000000</v>
      </c>
      <c r="I61" s="28">
        <v>9000000</v>
      </c>
    </row>
    <row r="62" spans="1:9" x14ac:dyDescent="0.25">
      <c r="A62" s="53" t="s">
        <v>106</v>
      </c>
      <c r="B62" s="24" t="s">
        <v>107</v>
      </c>
      <c r="C62" s="25"/>
      <c r="D62" s="25"/>
      <c r="E62" s="25"/>
      <c r="F62" s="26"/>
      <c r="G62" s="54"/>
      <c r="H62" s="28"/>
      <c r="I62" s="28"/>
    </row>
    <row r="63" spans="1:9" x14ac:dyDescent="0.25">
      <c r="A63" s="53" t="s">
        <v>108</v>
      </c>
      <c r="B63" s="24" t="s">
        <v>109</v>
      </c>
      <c r="C63" s="25"/>
      <c r="D63" s="25"/>
      <c r="E63" s="25"/>
      <c r="F63" s="26"/>
      <c r="G63" s="54"/>
      <c r="H63" s="28"/>
      <c r="I63" s="28"/>
    </row>
    <row r="64" spans="1:9" x14ac:dyDescent="0.25">
      <c r="A64" s="53" t="s">
        <v>110</v>
      </c>
      <c r="B64" s="24" t="s">
        <v>111</v>
      </c>
      <c r="C64" s="25"/>
      <c r="D64" s="25"/>
      <c r="E64" s="25"/>
      <c r="F64" s="26"/>
      <c r="G64" s="54"/>
      <c r="H64" s="33">
        <v>5005238</v>
      </c>
      <c r="I64" s="33">
        <v>5005238</v>
      </c>
    </row>
    <row r="65" spans="1:9" x14ac:dyDescent="0.25">
      <c r="A65" s="53" t="s">
        <v>112</v>
      </c>
      <c r="B65" s="34" t="s">
        <v>113</v>
      </c>
      <c r="C65" s="35"/>
      <c r="D65" s="35"/>
      <c r="E65" s="35"/>
      <c r="F65" s="36"/>
      <c r="G65" s="54"/>
      <c r="H65" s="28">
        <v>5005238</v>
      </c>
      <c r="I65" s="28">
        <v>5005238</v>
      </c>
    </row>
    <row r="66" spans="1:9" x14ac:dyDescent="0.25">
      <c r="A66" s="53" t="s">
        <v>114</v>
      </c>
      <c r="B66" s="34" t="s">
        <v>115</v>
      </c>
      <c r="C66" s="35"/>
      <c r="D66" s="35"/>
      <c r="E66" s="35"/>
      <c r="F66" s="36"/>
      <c r="G66" s="54"/>
      <c r="H66" s="28"/>
      <c r="I66" s="28"/>
    </row>
    <row r="67" spans="1:9" x14ac:dyDescent="0.25">
      <c r="A67" s="53" t="s">
        <v>116</v>
      </c>
      <c r="B67" s="24" t="s">
        <v>117</v>
      </c>
      <c r="C67" s="25"/>
      <c r="D67" s="25"/>
      <c r="E67" s="25"/>
      <c r="F67" s="26"/>
      <c r="G67" s="54"/>
      <c r="H67" s="33">
        <v>4745325.9000000004</v>
      </c>
      <c r="I67" s="33">
        <f>SUM(I68:I70)</f>
        <v>-10220831.194699991</v>
      </c>
    </row>
    <row r="68" spans="1:9" x14ac:dyDescent="0.25">
      <c r="A68" s="53" t="s">
        <v>118</v>
      </c>
      <c r="B68" s="55" t="s">
        <v>119</v>
      </c>
      <c r="C68" s="56"/>
      <c r="D68" s="56"/>
      <c r="E68" s="56"/>
      <c r="F68" s="57"/>
      <c r="G68" s="54"/>
      <c r="H68" s="33">
        <v>1918934.1</v>
      </c>
      <c r="I68" s="33">
        <f>[1]Forma2S_I!E31</f>
        <v>-14294740.284699991</v>
      </c>
    </row>
    <row r="69" spans="1:9" ht="27" customHeight="1" x14ac:dyDescent="0.25">
      <c r="A69" s="53" t="s">
        <v>120</v>
      </c>
      <c r="B69" s="55" t="s">
        <v>121</v>
      </c>
      <c r="C69" s="58"/>
      <c r="D69" s="58"/>
      <c r="E69" s="58"/>
      <c r="F69" s="59"/>
      <c r="G69" s="60"/>
      <c r="H69" s="28"/>
      <c r="I69" s="28"/>
    </row>
    <row r="70" spans="1:9" ht="27.75" customHeight="1" x14ac:dyDescent="0.25">
      <c r="A70" s="53" t="s">
        <v>122</v>
      </c>
      <c r="B70" s="55" t="s">
        <v>123</v>
      </c>
      <c r="C70" s="56"/>
      <c r="D70" s="56"/>
      <c r="E70" s="56"/>
      <c r="F70" s="57"/>
      <c r="G70" s="60"/>
      <c r="H70" s="28">
        <v>2826391.8</v>
      </c>
      <c r="I70" s="28">
        <v>4073909.09</v>
      </c>
    </row>
    <row r="71" spans="1:9" x14ac:dyDescent="0.25">
      <c r="A71" s="53" t="s">
        <v>124</v>
      </c>
      <c r="B71" s="55" t="s">
        <v>125</v>
      </c>
      <c r="C71" s="56"/>
      <c r="D71" s="56"/>
      <c r="E71" s="56"/>
      <c r="F71" s="57"/>
      <c r="G71" s="60"/>
      <c r="H71" s="28"/>
      <c r="I71" s="28"/>
    </row>
    <row r="72" spans="1:9" x14ac:dyDescent="0.25">
      <c r="A72" s="53" t="s">
        <v>126</v>
      </c>
      <c r="B72" s="61" t="s">
        <v>127</v>
      </c>
      <c r="C72" s="61"/>
      <c r="D72" s="61"/>
      <c r="E72" s="61"/>
      <c r="F72" s="61"/>
      <c r="G72" s="62"/>
      <c r="H72" s="33">
        <v>18750563.899999995</v>
      </c>
      <c r="I72" s="33">
        <f>I61+I64+I67</f>
        <v>3784406.8053000085</v>
      </c>
    </row>
    <row r="73" spans="1:9" x14ac:dyDescent="0.25">
      <c r="A73" s="19"/>
      <c r="B73" s="63" t="s">
        <v>128</v>
      </c>
      <c r="C73" s="64"/>
      <c r="D73" s="64"/>
      <c r="E73" s="64"/>
      <c r="F73" s="65"/>
      <c r="G73" s="66"/>
      <c r="H73" s="67"/>
      <c r="I73" s="67"/>
    </row>
    <row r="74" spans="1:9" x14ac:dyDescent="0.25">
      <c r="A74" s="53" t="s">
        <v>129</v>
      </c>
      <c r="B74" s="29" t="s">
        <v>130</v>
      </c>
      <c r="C74" s="30"/>
      <c r="D74" s="30"/>
      <c r="E74" s="30"/>
      <c r="F74" s="31"/>
      <c r="G74" s="66"/>
      <c r="H74" s="33">
        <v>29694726.23</v>
      </c>
      <c r="I74" s="33">
        <f>I76</f>
        <v>44057714.009999998</v>
      </c>
    </row>
    <row r="75" spans="1:9" x14ac:dyDescent="0.25">
      <c r="A75" s="53" t="s">
        <v>131</v>
      </c>
      <c r="B75" s="34" t="s">
        <v>132</v>
      </c>
      <c r="C75" s="35"/>
      <c r="D75" s="35"/>
      <c r="E75" s="35"/>
      <c r="F75" s="36"/>
      <c r="G75" s="66"/>
      <c r="H75" s="28"/>
      <c r="I75" s="28"/>
    </row>
    <row r="76" spans="1:9" x14ac:dyDescent="0.25">
      <c r="A76" s="53" t="s">
        <v>133</v>
      </c>
      <c r="B76" s="34" t="s">
        <v>134</v>
      </c>
      <c r="C76" s="35"/>
      <c r="D76" s="35"/>
      <c r="E76" s="35"/>
      <c r="F76" s="36"/>
      <c r="G76" s="66"/>
      <c r="H76" s="33">
        <v>29694726.23</v>
      </c>
      <c r="I76" s="33">
        <f>ROUND(44057714.01,2)</f>
        <v>44057714.009999998</v>
      </c>
    </row>
    <row r="77" spans="1:9" x14ac:dyDescent="0.25">
      <c r="A77" s="53" t="s">
        <v>135</v>
      </c>
      <c r="B77" s="24" t="s">
        <v>136</v>
      </c>
      <c r="C77" s="25"/>
      <c r="D77" s="25"/>
      <c r="E77" s="25"/>
      <c r="F77" s="26"/>
      <c r="G77" s="66"/>
      <c r="H77" s="28">
        <v>501611</v>
      </c>
      <c r="I77" s="28">
        <v>668627.64</v>
      </c>
    </row>
    <row r="78" spans="1:9" x14ac:dyDescent="0.25">
      <c r="A78" s="53" t="s">
        <v>137</v>
      </c>
      <c r="B78" s="24" t="s">
        <v>138</v>
      </c>
      <c r="C78" s="25"/>
      <c r="D78" s="25"/>
      <c r="E78" s="25"/>
      <c r="F78" s="26"/>
      <c r="G78" s="66"/>
      <c r="H78" s="28"/>
      <c r="I78" s="28"/>
    </row>
    <row r="79" spans="1:9" x14ac:dyDescent="0.25">
      <c r="A79" s="53" t="s">
        <v>139</v>
      </c>
      <c r="B79" s="24" t="s">
        <v>140</v>
      </c>
      <c r="C79" s="25"/>
      <c r="D79" s="25"/>
      <c r="E79" s="25"/>
      <c r="F79" s="26"/>
      <c r="G79" s="66"/>
      <c r="H79" s="28"/>
      <c r="I79" s="28"/>
    </row>
    <row r="80" spans="1:9" x14ac:dyDescent="0.25">
      <c r="A80" s="53" t="s">
        <v>141</v>
      </c>
      <c r="B80" s="24" t="s">
        <v>142</v>
      </c>
      <c r="C80" s="25"/>
      <c r="D80" s="25"/>
      <c r="E80" s="25"/>
      <c r="F80" s="26"/>
      <c r="G80" s="66"/>
      <c r="H80" s="28"/>
      <c r="I80" s="28"/>
    </row>
    <row r="81" spans="1:9" x14ac:dyDescent="0.25">
      <c r="A81" s="53" t="s">
        <v>143</v>
      </c>
      <c r="B81" s="24" t="s">
        <v>144</v>
      </c>
      <c r="C81" s="25"/>
      <c r="D81" s="25"/>
      <c r="E81" s="25"/>
      <c r="F81" s="26"/>
      <c r="G81" s="66"/>
      <c r="H81" s="33">
        <v>59466</v>
      </c>
      <c r="I81" s="33">
        <v>15918</v>
      </c>
    </row>
    <row r="82" spans="1:9" x14ac:dyDescent="0.25">
      <c r="A82" s="53" t="s">
        <v>145</v>
      </c>
      <c r="B82" s="34" t="s">
        <v>146</v>
      </c>
      <c r="C82" s="35"/>
      <c r="D82" s="35"/>
      <c r="E82" s="35"/>
      <c r="F82" s="36"/>
      <c r="G82" s="66"/>
      <c r="H82" s="28"/>
      <c r="I82" s="28"/>
    </row>
    <row r="83" spans="1:9" x14ac:dyDescent="0.25">
      <c r="A83" s="53" t="s">
        <v>147</v>
      </c>
      <c r="B83" s="34" t="s">
        <v>148</v>
      </c>
      <c r="C83" s="35"/>
      <c r="D83" s="35"/>
      <c r="E83" s="35"/>
      <c r="F83" s="36"/>
      <c r="G83" s="66"/>
      <c r="H83" s="28"/>
      <c r="I83" s="28"/>
    </row>
    <row r="84" spans="1:9" x14ac:dyDescent="0.25">
      <c r="A84" s="53" t="s">
        <v>149</v>
      </c>
      <c r="B84" s="34" t="s">
        <v>150</v>
      </c>
      <c r="C84" s="35"/>
      <c r="D84" s="35"/>
      <c r="E84" s="35"/>
      <c r="F84" s="36"/>
      <c r="G84" s="66"/>
      <c r="H84" s="28"/>
      <c r="I84" s="28"/>
    </row>
    <row r="85" spans="1:9" x14ac:dyDescent="0.25">
      <c r="A85" s="53" t="s">
        <v>151</v>
      </c>
      <c r="B85" s="34" t="s">
        <v>152</v>
      </c>
      <c r="C85" s="35"/>
      <c r="D85" s="35"/>
      <c r="E85" s="35"/>
      <c r="F85" s="36"/>
      <c r="G85" s="66"/>
      <c r="H85" s="28"/>
      <c r="I85" s="28"/>
    </row>
    <row r="86" spans="1:9" x14ac:dyDescent="0.25">
      <c r="A86" s="53" t="s">
        <v>153</v>
      </c>
      <c r="B86" s="34" t="s">
        <v>154</v>
      </c>
      <c r="C86" s="35"/>
      <c r="D86" s="35"/>
      <c r="E86" s="35"/>
      <c r="F86" s="36"/>
      <c r="G86" s="66"/>
      <c r="H86" s="28"/>
      <c r="I86" s="28"/>
    </row>
    <row r="87" spans="1:9" x14ac:dyDescent="0.25">
      <c r="A87" s="53" t="s">
        <v>155</v>
      </c>
      <c r="B87" s="34" t="s">
        <v>156</v>
      </c>
      <c r="C87" s="35"/>
      <c r="D87" s="35"/>
      <c r="E87" s="35"/>
      <c r="F87" s="36"/>
      <c r="G87" s="66"/>
      <c r="H87" s="28">
        <v>59466</v>
      </c>
      <c r="I87" s="28">
        <v>15918</v>
      </c>
    </row>
    <row r="88" spans="1:9" x14ac:dyDescent="0.25">
      <c r="A88" s="53" t="s">
        <v>157</v>
      </c>
      <c r="B88" s="24" t="s">
        <v>158</v>
      </c>
      <c r="C88" s="25"/>
      <c r="D88" s="25"/>
      <c r="E88" s="25"/>
      <c r="F88" s="26"/>
      <c r="G88" s="66"/>
      <c r="H88" s="33">
        <v>0</v>
      </c>
      <c r="I88" s="33">
        <v>0</v>
      </c>
    </row>
    <row r="89" spans="1:9" x14ac:dyDescent="0.25">
      <c r="A89" s="53" t="s">
        <v>159</v>
      </c>
      <c r="B89" s="34" t="s">
        <v>160</v>
      </c>
      <c r="C89" s="35"/>
      <c r="D89" s="35"/>
      <c r="E89" s="35"/>
      <c r="F89" s="36"/>
      <c r="G89" s="66"/>
      <c r="H89" s="28"/>
      <c r="I89" s="28"/>
    </row>
    <row r="90" spans="1:9" x14ac:dyDescent="0.25">
      <c r="A90" s="53" t="s">
        <v>161</v>
      </c>
      <c r="B90" s="34" t="s">
        <v>162</v>
      </c>
      <c r="C90" s="35"/>
      <c r="D90" s="35"/>
      <c r="E90" s="35"/>
      <c r="F90" s="36"/>
      <c r="G90" s="66"/>
      <c r="H90" s="28"/>
      <c r="I90" s="28"/>
    </row>
    <row r="91" spans="1:9" x14ac:dyDescent="0.25">
      <c r="A91" s="53" t="s">
        <v>163</v>
      </c>
      <c r="B91" s="24" t="s">
        <v>164</v>
      </c>
      <c r="C91" s="25"/>
      <c r="D91" s="25"/>
      <c r="E91" s="25"/>
      <c r="F91" s="26"/>
      <c r="G91" s="66"/>
      <c r="H91" s="33">
        <v>5193659</v>
      </c>
      <c r="I91" s="33">
        <v>0</v>
      </c>
    </row>
    <row r="92" spans="1:9" x14ac:dyDescent="0.25">
      <c r="A92" s="53" t="s">
        <v>165</v>
      </c>
      <c r="B92" s="34" t="s">
        <v>166</v>
      </c>
      <c r="C92" s="35"/>
      <c r="D92" s="35"/>
      <c r="E92" s="35"/>
      <c r="F92" s="36"/>
      <c r="G92" s="66"/>
      <c r="H92" s="28">
        <v>5193659</v>
      </c>
      <c r="I92" s="28"/>
    </row>
    <row r="93" spans="1:9" x14ac:dyDescent="0.25">
      <c r="A93" s="53" t="s">
        <v>167</v>
      </c>
      <c r="B93" s="34" t="s">
        <v>168</v>
      </c>
      <c r="C93" s="35"/>
      <c r="D93" s="35"/>
      <c r="E93" s="35"/>
      <c r="F93" s="36"/>
      <c r="G93" s="66"/>
      <c r="H93" s="28"/>
      <c r="I93" s="28"/>
    </row>
    <row r="94" spans="1:9" x14ac:dyDescent="0.25">
      <c r="A94" s="53" t="s">
        <v>169</v>
      </c>
      <c r="B94" s="24" t="s">
        <v>33</v>
      </c>
      <c r="C94" s="25"/>
      <c r="D94" s="25"/>
      <c r="E94" s="25"/>
      <c r="F94" s="26"/>
      <c r="G94" s="66"/>
      <c r="H94" s="28"/>
      <c r="I94" s="28"/>
    </row>
    <row r="95" spans="1:9" x14ac:dyDescent="0.25">
      <c r="A95" s="53" t="s">
        <v>170</v>
      </c>
      <c r="B95" s="24" t="s">
        <v>171</v>
      </c>
      <c r="C95" s="25"/>
      <c r="D95" s="25"/>
      <c r="E95" s="25"/>
      <c r="F95" s="26"/>
      <c r="G95" s="54"/>
      <c r="H95" s="28"/>
      <c r="I95" s="28"/>
    </row>
    <row r="96" spans="1:9" x14ac:dyDescent="0.25">
      <c r="A96" s="53" t="s">
        <v>172</v>
      </c>
      <c r="B96" s="61" t="s">
        <v>173</v>
      </c>
      <c r="C96" s="61"/>
      <c r="D96" s="61"/>
      <c r="E96" s="61"/>
      <c r="F96" s="61"/>
      <c r="G96" s="50"/>
      <c r="H96" s="40">
        <f>H74+H77+H81+H91</f>
        <v>35449462.230000004</v>
      </c>
      <c r="I96" s="40">
        <f>I74+I77+I81+I91</f>
        <v>44742259.649999999</v>
      </c>
    </row>
    <row r="97" spans="1:9" x14ac:dyDescent="0.25">
      <c r="A97" s="19"/>
      <c r="B97" s="20" t="s">
        <v>174</v>
      </c>
      <c r="C97" s="21"/>
      <c r="D97" s="21"/>
      <c r="E97" s="21"/>
      <c r="F97" s="21"/>
      <c r="G97" s="68"/>
      <c r="H97" s="28"/>
      <c r="I97" s="28"/>
    </row>
    <row r="98" spans="1:9" x14ac:dyDescent="0.25">
      <c r="A98" s="53" t="s">
        <v>175</v>
      </c>
      <c r="B98" s="24" t="s">
        <v>176</v>
      </c>
      <c r="C98" s="25"/>
      <c r="D98" s="25"/>
      <c r="E98" s="25"/>
      <c r="F98" s="26"/>
      <c r="G98" s="66"/>
      <c r="H98" s="28"/>
      <c r="I98" s="28"/>
    </row>
    <row r="99" spans="1:9" x14ac:dyDescent="0.25">
      <c r="A99" s="53" t="s">
        <v>177</v>
      </c>
      <c r="B99" s="24" t="s">
        <v>178</v>
      </c>
      <c r="C99" s="25"/>
      <c r="D99" s="25"/>
      <c r="E99" s="25"/>
      <c r="F99" s="26"/>
      <c r="G99" s="66"/>
      <c r="H99" s="28"/>
      <c r="I99" s="28"/>
    </row>
    <row r="100" spans="1:9" x14ac:dyDescent="0.25">
      <c r="A100" s="53" t="s">
        <v>179</v>
      </c>
      <c r="B100" s="24" t="s">
        <v>180</v>
      </c>
      <c r="C100" s="25"/>
      <c r="D100" s="25"/>
      <c r="E100" s="25"/>
      <c r="F100" s="26"/>
      <c r="G100" s="66"/>
      <c r="H100" s="28"/>
      <c r="I100" s="28"/>
    </row>
    <row r="101" spans="1:9" x14ac:dyDescent="0.25">
      <c r="A101" s="53" t="s">
        <v>181</v>
      </c>
      <c r="B101" s="24" t="s">
        <v>182</v>
      </c>
      <c r="C101" s="25"/>
      <c r="D101" s="25"/>
      <c r="E101" s="25"/>
      <c r="F101" s="26"/>
      <c r="G101" s="66"/>
      <c r="H101" s="33">
        <v>325394</v>
      </c>
      <c r="I101" s="33">
        <v>653451.53</v>
      </c>
    </row>
    <row r="102" spans="1:9" x14ac:dyDescent="0.25">
      <c r="A102" s="53" t="s">
        <v>183</v>
      </c>
      <c r="B102" s="34" t="s">
        <v>146</v>
      </c>
      <c r="C102" s="35"/>
      <c r="D102" s="35"/>
      <c r="E102" s="35"/>
      <c r="F102" s="36"/>
      <c r="G102" s="66"/>
      <c r="H102" s="28">
        <v>199417</v>
      </c>
      <c r="I102" s="28">
        <v>244381.5</v>
      </c>
    </row>
    <row r="103" spans="1:9" x14ac:dyDescent="0.25">
      <c r="A103" s="53" t="s">
        <v>184</v>
      </c>
      <c r="B103" s="34" t="s">
        <v>148</v>
      </c>
      <c r="C103" s="35"/>
      <c r="D103" s="35"/>
      <c r="E103" s="35"/>
      <c r="F103" s="36"/>
      <c r="G103" s="66"/>
      <c r="H103" s="28"/>
      <c r="I103" s="28"/>
    </row>
    <row r="104" spans="1:9" x14ac:dyDescent="0.25">
      <c r="A104" s="53" t="s">
        <v>185</v>
      </c>
      <c r="B104" s="34" t="s">
        <v>150</v>
      </c>
      <c r="C104" s="35"/>
      <c r="D104" s="35"/>
      <c r="E104" s="35"/>
      <c r="F104" s="36"/>
      <c r="G104" s="66"/>
      <c r="H104" s="28">
        <v>125977</v>
      </c>
      <c r="I104" s="28">
        <v>87286.03</v>
      </c>
    </row>
    <row r="105" spans="1:9" x14ac:dyDescent="0.25">
      <c r="A105" s="53" t="s">
        <v>186</v>
      </c>
      <c r="B105" s="34" t="s">
        <v>152</v>
      </c>
      <c r="C105" s="35"/>
      <c r="D105" s="35"/>
      <c r="E105" s="35"/>
      <c r="F105" s="36"/>
      <c r="G105" s="66"/>
      <c r="H105" s="28"/>
      <c r="I105" s="28"/>
    </row>
    <row r="106" spans="1:9" x14ac:dyDescent="0.25">
      <c r="A106" s="53" t="s">
        <v>187</v>
      </c>
      <c r="B106" s="34" t="s">
        <v>154</v>
      </c>
      <c r="C106" s="35"/>
      <c r="D106" s="35"/>
      <c r="E106" s="35"/>
      <c r="F106" s="36"/>
      <c r="G106" s="66"/>
      <c r="H106" s="28"/>
      <c r="I106" s="28"/>
    </row>
    <row r="107" spans="1:9" x14ac:dyDescent="0.25">
      <c r="A107" s="53" t="s">
        <v>188</v>
      </c>
      <c r="B107" s="34" t="s">
        <v>156</v>
      </c>
      <c r="C107" s="35"/>
      <c r="D107" s="35"/>
      <c r="E107" s="35"/>
      <c r="F107" s="36"/>
      <c r="G107" s="66"/>
      <c r="H107" s="28"/>
      <c r="I107" s="69">
        <v>321784</v>
      </c>
    </row>
    <row r="108" spans="1:9" x14ac:dyDescent="0.25">
      <c r="A108" s="53" t="s">
        <v>189</v>
      </c>
      <c r="B108" s="24" t="s">
        <v>190</v>
      </c>
      <c r="C108" s="25"/>
      <c r="D108" s="25"/>
      <c r="E108" s="25"/>
      <c r="F108" s="26"/>
      <c r="G108" s="66"/>
      <c r="H108" s="33">
        <v>0</v>
      </c>
      <c r="I108" s="33">
        <v>0</v>
      </c>
    </row>
    <row r="109" spans="1:9" x14ac:dyDescent="0.25">
      <c r="A109" s="53" t="s">
        <v>191</v>
      </c>
      <c r="B109" s="34" t="s">
        <v>160</v>
      </c>
      <c r="C109" s="35"/>
      <c r="D109" s="35"/>
      <c r="E109" s="35"/>
      <c r="F109" s="36"/>
      <c r="G109" s="66"/>
      <c r="H109" s="28"/>
      <c r="I109" s="28"/>
    </row>
    <row r="110" spans="1:9" x14ac:dyDescent="0.25">
      <c r="A110" s="53" t="s">
        <v>192</v>
      </c>
      <c r="B110" s="34" t="s">
        <v>162</v>
      </c>
      <c r="C110" s="35"/>
      <c r="D110" s="35"/>
      <c r="E110" s="35"/>
      <c r="F110" s="36"/>
      <c r="G110" s="66"/>
      <c r="H110" s="28"/>
      <c r="I110" s="28"/>
    </row>
    <row r="111" spans="1:9" x14ac:dyDescent="0.25">
      <c r="A111" s="53" t="s">
        <v>193</v>
      </c>
      <c r="B111" s="24" t="s">
        <v>33</v>
      </c>
      <c r="C111" s="25"/>
      <c r="D111" s="25"/>
      <c r="E111" s="25"/>
      <c r="F111" s="26"/>
      <c r="G111" s="66"/>
      <c r="H111" s="28"/>
      <c r="I111" s="28"/>
    </row>
    <row r="112" spans="1:9" x14ac:dyDescent="0.25">
      <c r="A112" s="53" t="s">
        <v>194</v>
      </c>
      <c r="B112" s="70" t="s">
        <v>171</v>
      </c>
      <c r="C112" s="71"/>
      <c r="D112" s="71"/>
      <c r="E112" s="71"/>
      <c r="F112" s="71"/>
      <c r="G112" s="54"/>
      <c r="H112" s="28"/>
      <c r="I112" s="28"/>
    </row>
    <row r="113" spans="1:9" ht="15" customHeight="1" x14ac:dyDescent="0.25">
      <c r="A113" s="53" t="s">
        <v>195</v>
      </c>
      <c r="B113" s="61" t="s">
        <v>196</v>
      </c>
      <c r="C113" s="61"/>
      <c r="D113" s="61"/>
      <c r="E113" s="61"/>
      <c r="F113" s="61"/>
      <c r="G113" s="50"/>
      <c r="H113" s="33">
        <v>325394</v>
      </c>
      <c r="I113" s="33">
        <v>653451.53</v>
      </c>
    </row>
    <row r="114" spans="1:9" ht="15.75" x14ac:dyDescent="0.25">
      <c r="A114" s="53" t="s">
        <v>197</v>
      </c>
      <c r="B114" s="72" t="s">
        <v>198</v>
      </c>
      <c r="C114" s="72"/>
      <c r="D114" s="72"/>
      <c r="E114" s="72"/>
      <c r="F114" s="72"/>
      <c r="G114" s="39"/>
      <c r="H114" s="33">
        <v>35774856.230000004</v>
      </c>
      <c r="I114" s="33">
        <f>I113+I96</f>
        <v>45395711.18</v>
      </c>
    </row>
    <row r="115" spans="1:9" x14ac:dyDescent="0.25">
      <c r="A115" s="53" t="s">
        <v>199</v>
      </c>
      <c r="B115" s="73" t="s">
        <v>200</v>
      </c>
      <c r="C115" s="73"/>
      <c r="D115" s="73"/>
      <c r="E115" s="73"/>
      <c r="F115" s="73"/>
      <c r="G115" s="74"/>
      <c r="H115" s="40">
        <v>54525420.129999995</v>
      </c>
      <c r="I115" s="40">
        <f>I114+I72</f>
        <v>49180117.985300004</v>
      </c>
    </row>
    <row r="116" spans="1:9" x14ac:dyDescent="0.25">
      <c r="A116" s="53" t="s">
        <v>201</v>
      </c>
      <c r="B116" s="75" t="s">
        <v>202</v>
      </c>
      <c r="C116" s="76"/>
      <c r="D116" s="76"/>
      <c r="E116" s="76"/>
      <c r="F116" s="77"/>
      <c r="G116" s="78"/>
      <c r="H116" s="79"/>
      <c r="I116" s="79"/>
    </row>
    <row r="117" spans="1:9" x14ac:dyDescent="0.25">
      <c r="B117" s="71" t="s">
        <v>203</v>
      </c>
      <c r="C117" s="71"/>
      <c r="D117" s="71"/>
      <c r="E117" s="71"/>
      <c r="F117" s="71"/>
      <c r="G117" s="80"/>
      <c r="H117" s="81"/>
      <c r="I117" s="81"/>
    </row>
    <row r="118" spans="1:9" x14ac:dyDescent="0.25">
      <c r="B118" s="82"/>
      <c r="C118" s="82"/>
      <c r="D118" s="82"/>
      <c r="E118" s="82"/>
      <c r="F118" s="82"/>
      <c r="G118" s="80"/>
      <c r="H118" s="81">
        <f>H57-H115</f>
        <v>0</v>
      </c>
      <c r="I118" s="81">
        <f>I57-I115</f>
        <v>4.6999901533126831E-3</v>
      </c>
    </row>
    <row r="119" spans="1:9" x14ac:dyDescent="0.25">
      <c r="B119" s="82"/>
      <c r="C119" s="82"/>
      <c r="D119" s="82"/>
      <c r="E119" s="82"/>
      <c r="F119" s="82"/>
      <c r="G119" s="80"/>
      <c r="H119" s="80"/>
      <c r="I119" s="80"/>
    </row>
    <row r="120" spans="1:9" x14ac:dyDescent="0.25">
      <c r="C120" s="82"/>
      <c r="D120" s="84" t="s">
        <v>204</v>
      </c>
      <c r="E120" s="84"/>
      <c r="F120" s="85"/>
      <c r="G120" s="85"/>
      <c r="H120" s="85"/>
      <c r="I120" s="80"/>
    </row>
    <row r="121" spans="1:9" x14ac:dyDescent="0.25">
      <c r="B121" s="82"/>
      <c r="C121" s="82"/>
      <c r="D121" s="84"/>
      <c r="E121" s="84"/>
      <c r="F121" s="84"/>
      <c r="G121" s="86"/>
      <c r="H121" s="86"/>
      <c r="I121" s="87" t="s">
        <v>205</v>
      </c>
    </row>
    <row r="122" spans="1:9" x14ac:dyDescent="0.25">
      <c r="B122" s="82"/>
      <c r="C122" s="82"/>
      <c r="D122" s="88" t="s">
        <v>206</v>
      </c>
      <c r="E122" s="84"/>
      <c r="F122" s="85"/>
      <c r="G122" s="85"/>
      <c r="H122" s="85"/>
      <c r="I122" s="80"/>
    </row>
    <row r="123" spans="1:9" x14ac:dyDescent="0.25">
      <c r="B123" s="82"/>
      <c r="C123" s="82"/>
      <c r="D123" s="82"/>
      <c r="E123" s="82"/>
      <c r="F123" s="89"/>
      <c r="G123" s="89"/>
      <c r="H123" s="89"/>
      <c r="I123" s="80"/>
    </row>
  </sheetData>
  <mergeCells count="116">
    <mergeCell ref="F122:H122"/>
    <mergeCell ref="F123:H123"/>
    <mergeCell ref="B111:F111"/>
    <mergeCell ref="B113:F113"/>
    <mergeCell ref="B114:F114"/>
    <mergeCell ref="B115:F115"/>
    <mergeCell ref="B116:F116"/>
    <mergeCell ref="F120:H120"/>
    <mergeCell ref="B105:F105"/>
    <mergeCell ref="B106:F106"/>
    <mergeCell ref="B107:F107"/>
    <mergeCell ref="B108:F108"/>
    <mergeCell ref="B109:F109"/>
    <mergeCell ref="B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6:F56"/>
    <mergeCell ref="B57:F57"/>
    <mergeCell ref="B59:F59"/>
    <mergeCell ref="B60:F60"/>
    <mergeCell ref="B61:F61"/>
    <mergeCell ref="B62:F62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14:F14"/>
    <mergeCell ref="B15:F15"/>
    <mergeCell ref="B16:F16"/>
    <mergeCell ref="B17:F17"/>
    <mergeCell ref="B18:F18"/>
    <mergeCell ref="B19:F19"/>
    <mergeCell ref="D8:H8"/>
    <mergeCell ref="B9:F9"/>
    <mergeCell ref="B10:F10"/>
    <mergeCell ref="B11:F11"/>
    <mergeCell ref="B12:F12"/>
    <mergeCell ref="B13:F13"/>
    <mergeCell ref="G1:I1"/>
    <mergeCell ref="B2:E2"/>
    <mergeCell ref="B3:I3"/>
    <mergeCell ref="B4:I4"/>
    <mergeCell ref="B5:I5"/>
    <mergeCell ref="B7:I7"/>
  </mergeCells>
  <conditionalFormatting sqref="H19:I29 H18 H11:I17 H83 H31:I31 H30 H108:I116 H107 H33:I82 H32 H84:I106">
    <cfRule type="expression" dxfId="10" priority="11">
      <formula>(H11&lt;&gt;ROUND(H11,2))</formula>
    </cfRule>
  </conditionalFormatting>
  <conditionalFormatting sqref="H11:H116 I96">
    <cfRule type="expression" dxfId="9" priority="10">
      <formula>(H11&lt;&gt;ROUND(H11,2))</formula>
    </cfRule>
  </conditionalFormatting>
  <conditionalFormatting sqref="I20">
    <cfRule type="expression" dxfId="8" priority="9">
      <formula>(I20&lt;&gt;ROUND(I20,2))</formula>
    </cfRule>
  </conditionalFormatting>
  <conditionalFormatting sqref="H20">
    <cfRule type="expression" dxfId="7" priority="8">
      <formula>(H20&lt;&gt;ROUND(H20,2))</formula>
    </cfRule>
  </conditionalFormatting>
  <conditionalFormatting sqref="I20">
    <cfRule type="expression" dxfId="6" priority="7">
      <formula>(I20&lt;&gt;ROUND(I20,2))</formula>
    </cfRule>
  </conditionalFormatting>
  <conditionalFormatting sqref="I20">
    <cfRule type="expression" dxfId="5" priority="6">
      <formula>(I20&lt;&gt;ROUND(I20,2))</formula>
    </cfRule>
  </conditionalFormatting>
  <conditionalFormatting sqref="I83">
    <cfRule type="expression" dxfId="4" priority="5">
      <formula>(I83&lt;&gt;ROUND(I83,2))</formula>
    </cfRule>
  </conditionalFormatting>
  <conditionalFormatting sqref="I18">
    <cfRule type="expression" dxfId="3" priority="4">
      <formula>(I18&lt;&gt;ROUND(I18,2))</formula>
    </cfRule>
  </conditionalFormatting>
  <conditionalFormatting sqref="I30">
    <cfRule type="expression" dxfId="2" priority="3">
      <formula>(I30&lt;&gt;ROUND(I30,2))</formula>
    </cfRule>
  </conditionalFormatting>
  <conditionalFormatting sqref="I107">
    <cfRule type="expression" dxfId="1" priority="2">
      <formula>(I107&lt;&gt;ROUND(I107,2))</formula>
    </cfRule>
  </conditionalFormatting>
  <conditionalFormatting sqref="I32">
    <cfRule type="expression" dxfId="0" priority="1">
      <formula>(I32&lt;&gt;ROUND(I32,2))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2023-01-19T06:20:28Z</dcterms:modified>
</cp:coreProperties>
</file>